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_compras\Documents\Documentos\Meus documentos\2022\2 LICITAÇÕES\Prefeitura\19 - POÇO ARTESIANO\"/>
    </mc:Choice>
  </mc:AlternateContent>
  <xr:revisionPtr revIDLastSave="0" documentId="13_ncr:1_{10695B82-4FF0-42B5-8B44-73031AFBB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t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36" i="1" l="1"/>
  <c r="G37" i="1"/>
  <c r="G27" i="1"/>
  <c r="G28" i="1"/>
  <c r="G29" i="1"/>
  <c r="G30" i="1"/>
  <c r="G31" i="1"/>
  <c r="G32" i="1"/>
  <c r="G33" i="1"/>
  <c r="G23" i="1"/>
  <c r="G24" i="1"/>
  <c r="G16" i="1"/>
  <c r="G17" i="1"/>
  <c r="G18" i="1"/>
  <c r="G19" i="1"/>
  <c r="G20" i="1"/>
  <c r="G10" i="1"/>
  <c r="G11" i="1"/>
  <c r="G12" i="1"/>
  <c r="G13" i="1"/>
  <c r="G4" i="1"/>
  <c r="G5" i="1"/>
  <c r="G6" i="1"/>
  <c r="G7" i="1"/>
  <c r="F37" i="1" l="1"/>
  <c r="F36" i="1"/>
  <c r="F28" i="1"/>
  <c r="F29" i="1"/>
  <c r="F30" i="1"/>
  <c r="F31" i="1"/>
  <c r="F32" i="1"/>
  <c r="F33" i="1"/>
  <c r="F27" i="1"/>
  <c r="F24" i="1"/>
  <c r="H24" i="1" s="1"/>
  <c r="F23" i="1"/>
  <c r="H23" i="1" s="1"/>
  <c r="F17" i="1"/>
  <c r="H17" i="1" s="1"/>
  <c r="F18" i="1"/>
  <c r="H18" i="1" s="1"/>
  <c r="F19" i="1"/>
  <c r="H19" i="1" s="1"/>
  <c r="F20" i="1"/>
  <c r="H20" i="1" s="1"/>
  <c r="F16" i="1"/>
  <c r="F5" i="1"/>
  <c r="H5" i="1" s="1"/>
  <c r="F6" i="1"/>
  <c r="H6" i="1" s="1"/>
  <c r="F7" i="1"/>
  <c r="H7" i="1" s="1"/>
  <c r="H36" i="1" l="1"/>
  <c r="H28" i="1"/>
  <c r="H29" i="1"/>
  <c r="H32" i="1"/>
  <c r="H33" i="1"/>
  <c r="H16" i="1"/>
  <c r="F4" i="1" l="1"/>
  <c r="H4" i="1" s="1"/>
  <c r="F11" i="1"/>
  <c r="H11" i="1" s="1"/>
  <c r="F12" i="1"/>
  <c r="H12" i="1" s="1"/>
  <c r="F13" i="1"/>
  <c r="H13" i="1" s="1"/>
  <c r="H37" i="1" l="1"/>
  <c r="H38" i="1" s="1"/>
  <c r="H27" i="1"/>
  <c r="H25" i="1"/>
  <c r="H21" i="1"/>
  <c r="H10" i="1"/>
  <c r="H14" i="1" l="1"/>
  <c r="H34" i="1"/>
  <c r="H8" i="1"/>
  <c r="H39" i="1" l="1"/>
</calcChain>
</file>

<file path=xl/sharedStrings.xml><?xml version="1.0" encoding="utf-8"?>
<sst xmlns="http://schemas.openxmlformats.org/spreadsheetml/2006/main" count="101" uniqueCount="76">
  <si>
    <t>ITEM</t>
  </si>
  <si>
    <t>DISCRIMINAÇÃO/ESPECIFICAÇÃO</t>
  </si>
  <si>
    <t>UNID.</t>
  </si>
  <si>
    <t>QUANT.</t>
  </si>
  <si>
    <t>1.0</t>
  </si>
  <si>
    <t>ATIVIDADES PRELIMINARES</t>
  </si>
  <si>
    <t>1.1</t>
  </si>
  <si>
    <t>gb</t>
  </si>
  <si>
    <t>1.2</t>
  </si>
  <si>
    <t>SUB-TOTAL</t>
  </si>
  <si>
    <t>2.0</t>
  </si>
  <si>
    <t xml:space="preserve">PERFURAÇÃO DE POÇO TUBULAR PROFUNDO </t>
  </si>
  <si>
    <t>2.1</t>
  </si>
  <si>
    <t>m</t>
  </si>
  <si>
    <t>2.2</t>
  </si>
  <si>
    <t>2.3</t>
  </si>
  <si>
    <t>2.4</t>
  </si>
  <si>
    <t>3.0</t>
  </si>
  <si>
    <t>REVESTIMENTOS</t>
  </si>
  <si>
    <t>3.1</t>
  </si>
  <si>
    <t>3.2</t>
  </si>
  <si>
    <t>3.3</t>
  </si>
  <si>
    <t>3.4</t>
  </si>
  <si>
    <t xml:space="preserve">Desinfecção </t>
  </si>
  <si>
    <t>3.5</t>
  </si>
  <si>
    <t>Tampa de proteção 6"</t>
  </si>
  <si>
    <t>pç</t>
  </si>
  <si>
    <t>4.0</t>
  </si>
  <si>
    <t>EQUIPAMENTOS PARA BOMBEAMENTO E MEDIÇÃO</t>
  </si>
  <si>
    <t>4.1</t>
  </si>
  <si>
    <t>Fornecimento e instalação de conjunto motobomba trifásica 380V</t>
  </si>
  <si>
    <t>4.2</t>
  </si>
  <si>
    <t>Painel de comando elétrico</t>
  </si>
  <si>
    <t>Tubo edutor F.G. 1.1/2"</t>
  </si>
  <si>
    <t>Tubo medidor de nível 3/4"</t>
  </si>
  <si>
    <t>Cabo elétrico submersível 3x6 mm em polivinil</t>
  </si>
  <si>
    <t>Conexões e válvulas diversas para instalação da bomba</t>
  </si>
  <si>
    <t>Hidrômetro</t>
  </si>
  <si>
    <t>R$ UNITÁRIO</t>
  </si>
  <si>
    <t xml:space="preserve">R$              TOTAL </t>
  </si>
  <si>
    <t>5.0</t>
  </si>
  <si>
    <t>5.1</t>
  </si>
  <si>
    <t>5.2</t>
  </si>
  <si>
    <t>5.3</t>
  </si>
  <si>
    <t>5.4</t>
  </si>
  <si>
    <t>5.5</t>
  </si>
  <si>
    <t>5.6</t>
  </si>
  <si>
    <t>5.7</t>
  </si>
  <si>
    <t>Teste de vazão 24h com grupo gerador da empresa contratada</t>
  </si>
  <si>
    <t>1.3</t>
  </si>
  <si>
    <t>vb</t>
  </si>
  <si>
    <t>Outorga de direito de uso da água junto ao órgão competente (taxas inclusas)</t>
  </si>
  <si>
    <t>6.0</t>
  </si>
  <si>
    <t>6.1</t>
  </si>
  <si>
    <t>6.2</t>
  </si>
  <si>
    <t xml:space="preserve">ART/CREA </t>
  </si>
  <si>
    <t>Autorização prévia junto ao órgão competente (taxas inclusas)</t>
  </si>
  <si>
    <t>Mobilização dos equipamentos e montagem do canteiro de obras</t>
  </si>
  <si>
    <t>Transporte dos equipamentos</t>
  </si>
  <si>
    <t>Perfuração - diâmetro 6" (30,01 a 100,00 m)</t>
  </si>
  <si>
    <t>Perfuração - diâmetro 6" (100,01 a 150,00 m)</t>
  </si>
  <si>
    <t>Perfuração - diâmetro 6" (150,01 a 200,00 m)</t>
  </si>
  <si>
    <t>Revestimento - tubo 6" (PVC geo STD ou aço carbono DIN 2440)</t>
  </si>
  <si>
    <t>Cimentação do espaço anular e selo sanitário</t>
  </si>
  <si>
    <t>SERVIÇOS COMPLEMENTARES</t>
  </si>
  <si>
    <t>Relatório geológico-técnico conclusivo</t>
  </si>
  <si>
    <t>Análise físico-química e bacteriológica da água em laboratório acreditado pelo INMETRO (31 parâmetros)</t>
  </si>
  <si>
    <t>Revestimento - tubo sanitário 12" (aço carbono)</t>
  </si>
  <si>
    <t>Perfuração - diâmetro 12" (0,00 a 30,00 m)</t>
  </si>
  <si>
    <t>TESTES E ANÁLISES</t>
  </si>
  <si>
    <t>BDI</t>
  </si>
  <si>
    <t xml:space="preserve">TOTAL GERAL </t>
  </si>
  <si>
    <t>1.4</t>
  </si>
  <si>
    <t>R$  VALOR UNITÁRIO COM BDI</t>
  </si>
  <si>
    <t>R$ VALOR TOTAL COM BDI</t>
  </si>
  <si>
    <t>Planilha Orçamentária - PERFURAÇÃO DE POÇO TUBULAR PROFUNDO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</si>
</sst>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B05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9" fontId="0" fillId="0" borderId="13" xfId="2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>
      <alignment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2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3" xfId="1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5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1" applyNumberFormat="1" applyFont="1" applyFill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/>
    </xf>
    <xf numFmtId="0" fontId="11" fillId="0" borderId="0" xfId="0" applyFont="1"/>
    <xf numFmtId="164" fontId="5" fillId="0" borderId="26" xfId="1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4" fontId="0" fillId="0" borderId="0" xfId="0" applyNumberFormat="1"/>
    <xf numFmtId="0" fontId="7" fillId="3" borderId="12" xfId="0" applyFont="1" applyFill="1" applyBorder="1" applyAlignment="1">
      <alignment horizontal="left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70" zoomScaleNormal="70" workbookViewId="0">
      <selection sqref="A1:F1"/>
    </sheetView>
  </sheetViews>
  <sheetFormatPr defaultRowHeight="15" x14ac:dyDescent="0.25"/>
  <cols>
    <col min="1" max="1" width="7" bestFit="1" customWidth="1"/>
    <col min="2" max="2" width="82.28515625" customWidth="1"/>
    <col min="4" max="4" width="13" customWidth="1"/>
    <col min="5" max="5" width="14.85546875" customWidth="1"/>
    <col min="6" max="7" width="14.5703125" customWidth="1"/>
    <col min="8" max="8" width="18.140625" customWidth="1"/>
    <col min="9" max="9" width="17.28515625" customWidth="1"/>
  </cols>
  <sheetData>
    <row r="1" spans="1:10" ht="42" customHeight="1" thickBot="1" x14ac:dyDescent="0.3">
      <c r="A1" s="77" t="s">
        <v>75</v>
      </c>
      <c r="B1" s="78"/>
      <c r="C1" s="78"/>
      <c r="D1" s="78"/>
      <c r="E1" s="78"/>
      <c r="F1" s="79"/>
      <c r="G1" s="80" t="s">
        <v>70</v>
      </c>
      <c r="H1" s="81"/>
      <c r="I1" s="23">
        <v>0.21</v>
      </c>
    </row>
    <row r="2" spans="1:10" ht="56.2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38</v>
      </c>
      <c r="F2" s="3" t="s">
        <v>39</v>
      </c>
      <c r="G2" s="58" t="s">
        <v>73</v>
      </c>
      <c r="H2" s="59" t="s">
        <v>74</v>
      </c>
    </row>
    <row r="3" spans="1:10" ht="24.95" customHeight="1" thickBot="1" x14ac:dyDescent="0.3">
      <c r="A3" s="22" t="s">
        <v>4</v>
      </c>
      <c r="B3" s="73" t="s">
        <v>5</v>
      </c>
      <c r="C3" s="71"/>
      <c r="D3" s="71"/>
      <c r="E3" s="71"/>
      <c r="F3" s="71"/>
      <c r="G3" s="71"/>
      <c r="H3" s="72"/>
    </row>
    <row r="4" spans="1:10" ht="24.95" customHeight="1" x14ac:dyDescent="0.25">
      <c r="A4" s="12" t="s">
        <v>6</v>
      </c>
      <c r="B4" s="21" t="s">
        <v>56</v>
      </c>
      <c r="C4" s="17" t="s">
        <v>50</v>
      </c>
      <c r="D4" s="18">
        <v>1</v>
      </c>
      <c r="E4" s="19">
        <v>1500</v>
      </c>
      <c r="F4" s="20">
        <f>E4*D4</f>
        <v>1500</v>
      </c>
      <c r="G4" s="35">
        <f>E4+E4*$I$1</f>
        <v>1815</v>
      </c>
      <c r="H4" s="35">
        <f>F4+F4*$I$1</f>
        <v>1815</v>
      </c>
      <c r="I4" s="56"/>
    </row>
    <row r="5" spans="1:10" ht="24.95" customHeight="1" x14ac:dyDescent="0.25">
      <c r="A5" s="15" t="s">
        <v>8</v>
      </c>
      <c r="B5" s="21" t="s">
        <v>55</v>
      </c>
      <c r="C5" s="17" t="s">
        <v>50</v>
      </c>
      <c r="D5" s="18">
        <v>1</v>
      </c>
      <c r="E5" s="19">
        <v>300</v>
      </c>
      <c r="F5" s="20">
        <f t="shared" ref="F5:F7" si="0">E5*D5</f>
        <v>300</v>
      </c>
      <c r="G5" s="35">
        <f t="shared" ref="G5:H7" si="1">E5+E5*$I$1</f>
        <v>363</v>
      </c>
      <c r="H5" s="35">
        <f t="shared" si="1"/>
        <v>363</v>
      </c>
      <c r="I5" s="56"/>
    </row>
    <row r="6" spans="1:10" ht="24.95" customHeight="1" x14ac:dyDescent="0.25">
      <c r="A6" s="15" t="s">
        <v>49</v>
      </c>
      <c r="B6" s="16" t="s">
        <v>58</v>
      </c>
      <c r="C6" s="17" t="s">
        <v>50</v>
      </c>
      <c r="D6" s="18">
        <v>1</v>
      </c>
      <c r="E6" s="19">
        <v>1350</v>
      </c>
      <c r="F6" s="20">
        <f t="shared" si="0"/>
        <v>1350</v>
      </c>
      <c r="G6" s="35">
        <f t="shared" si="1"/>
        <v>1633.5</v>
      </c>
      <c r="H6" s="35">
        <f t="shared" si="1"/>
        <v>1633.5</v>
      </c>
      <c r="I6" s="56"/>
    </row>
    <row r="7" spans="1:10" ht="24.95" customHeight="1" thickBot="1" x14ac:dyDescent="0.3">
      <c r="A7" s="24" t="s">
        <v>72</v>
      </c>
      <c r="B7" s="25" t="s">
        <v>57</v>
      </c>
      <c r="C7" s="26" t="s">
        <v>50</v>
      </c>
      <c r="D7" s="27">
        <v>1</v>
      </c>
      <c r="E7" s="28">
        <v>200</v>
      </c>
      <c r="F7" s="20">
        <f t="shared" si="0"/>
        <v>200</v>
      </c>
      <c r="G7" s="35">
        <f t="shared" si="1"/>
        <v>242</v>
      </c>
      <c r="H7" s="35">
        <f t="shared" si="1"/>
        <v>242</v>
      </c>
      <c r="I7" s="56"/>
    </row>
    <row r="8" spans="1:10" ht="24.95" customHeight="1" thickBot="1" x14ac:dyDescent="0.3">
      <c r="A8" s="68" t="s">
        <v>9</v>
      </c>
      <c r="B8" s="69"/>
      <c r="C8" s="69"/>
      <c r="D8" s="69"/>
      <c r="E8" s="69"/>
      <c r="F8" s="69"/>
      <c r="G8" s="82"/>
      <c r="H8" s="34">
        <f>SUM(H4:H7)</f>
        <v>4053.5</v>
      </c>
      <c r="I8" s="56"/>
    </row>
    <row r="9" spans="1:10" ht="24.95" customHeight="1" thickBot="1" x14ac:dyDescent="0.3">
      <c r="A9" s="29" t="s">
        <v>10</v>
      </c>
      <c r="B9" s="73" t="s">
        <v>11</v>
      </c>
      <c r="C9" s="71"/>
      <c r="D9" s="71"/>
      <c r="E9" s="71"/>
      <c r="F9" s="71"/>
      <c r="G9" s="71"/>
      <c r="H9" s="72"/>
    </row>
    <row r="10" spans="1:10" ht="24.95" customHeight="1" x14ac:dyDescent="0.25">
      <c r="A10" s="14" t="s">
        <v>12</v>
      </c>
      <c r="B10" s="30" t="s">
        <v>68</v>
      </c>
      <c r="C10" s="31" t="s">
        <v>13</v>
      </c>
      <c r="D10" s="32">
        <v>30</v>
      </c>
      <c r="E10" s="33">
        <v>100</v>
      </c>
      <c r="F10" s="11">
        <f>E10*D10</f>
        <v>3000</v>
      </c>
      <c r="G10" s="35">
        <f>E10+E10*$I$1</f>
        <v>121</v>
      </c>
      <c r="H10" s="35">
        <f>F10+F10*$I$1</f>
        <v>3630</v>
      </c>
      <c r="I10" s="56"/>
      <c r="J10" s="53"/>
    </row>
    <row r="11" spans="1:10" ht="24.95" customHeight="1" x14ac:dyDescent="0.25">
      <c r="A11" s="14" t="s">
        <v>14</v>
      </c>
      <c r="B11" s="5" t="s">
        <v>59</v>
      </c>
      <c r="C11" s="6" t="s">
        <v>13</v>
      </c>
      <c r="D11" s="7">
        <v>70</v>
      </c>
      <c r="E11" s="8">
        <v>90</v>
      </c>
      <c r="F11" s="11">
        <f t="shared" ref="F11:F13" si="2">E11*D11</f>
        <v>6300</v>
      </c>
      <c r="G11" s="35">
        <f t="shared" ref="G11:H13" si="3">E11+E11*$I$1</f>
        <v>108.9</v>
      </c>
      <c r="H11" s="35">
        <f t="shared" si="3"/>
        <v>7623</v>
      </c>
      <c r="I11" s="56"/>
    </row>
    <row r="12" spans="1:10" ht="24.95" customHeight="1" x14ac:dyDescent="0.25">
      <c r="A12" s="14" t="s">
        <v>15</v>
      </c>
      <c r="B12" s="5" t="s">
        <v>60</v>
      </c>
      <c r="C12" s="6" t="s">
        <v>13</v>
      </c>
      <c r="D12" s="7">
        <v>50</v>
      </c>
      <c r="E12" s="8">
        <v>120</v>
      </c>
      <c r="F12" s="11">
        <f t="shared" si="2"/>
        <v>6000</v>
      </c>
      <c r="G12" s="35">
        <f t="shared" si="3"/>
        <v>145.19999999999999</v>
      </c>
      <c r="H12" s="35">
        <f t="shared" si="3"/>
        <v>7260</v>
      </c>
      <c r="I12" s="56"/>
    </row>
    <row r="13" spans="1:10" ht="24.95" customHeight="1" thickBot="1" x14ac:dyDescent="0.3">
      <c r="A13" s="14" t="s">
        <v>16</v>
      </c>
      <c r="B13" s="5" t="s">
        <v>61</v>
      </c>
      <c r="C13" s="6" t="s">
        <v>13</v>
      </c>
      <c r="D13" s="7">
        <v>50</v>
      </c>
      <c r="E13" s="8">
        <v>120</v>
      </c>
      <c r="F13" s="11">
        <f t="shared" si="2"/>
        <v>6000</v>
      </c>
      <c r="G13" s="35">
        <f t="shared" si="3"/>
        <v>145.19999999999999</v>
      </c>
      <c r="H13" s="35">
        <f t="shared" si="3"/>
        <v>7260</v>
      </c>
      <c r="I13" s="56"/>
    </row>
    <row r="14" spans="1:10" ht="24.95" customHeight="1" thickBot="1" x14ac:dyDescent="0.3">
      <c r="A14" s="68" t="s">
        <v>9</v>
      </c>
      <c r="B14" s="69"/>
      <c r="C14" s="69"/>
      <c r="D14" s="69"/>
      <c r="E14" s="69"/>
      <c r="F14" s="69"/>
      <c r="G14" s="57"/>
      <c r="H14" s="40">
        <f>SUM(H10:H13)</f>
        <v>25773</v>
      </c>
      <c r="I14" s="56"/>
    </row>
    <row r="15" spans="1:10" ht="24.95" customHeight="1" thickBot="1" x14ac:dyDescent="0.3">
      <c r="A15" s="4" t="s">
        <v>17</v>
      </c>
      <c r="B15" s="70" t="s">
        <v>18</v>
      </c>
      <c r="C15" s="71"/>
      <c r="D15" s="71"/>
      <c r="E15" s="71"/>
      <c r="F15" s="71"/>
      <c r="G15" s="71"/>
      <c r="H15" s="72"/>
    </row>
    <row r="16" spans="1:10" ht="24.95" customHeight="1" x14ac:dyDescent="0.25">
      <c r="A16" s="37" t="s">
        <v>19</v>
      </c>
      <c r="B16" s="30" t="s">
        <v>62</v>
      </c>
      <c r="C16" s="31" t="s">
        <v>13</v>
      </c>
      <c r="D16" s="32">
        <v>30</v>
      </c>
      <c r="E16" s="33">
        <v>300</v>
      </c>
      <c r="F16" s="11">
        <f>E16*D16</f>
        <v>9000</v>
      </c>
      <c r="G16" s="36">
        <f t="shared" ref="G16:H20" si="4">E16+E16*$I$1</f>
        <v>363</v>
      </c>
      <c r="H16" s="36">
        <f t="shared" si="4"/>
        <v>10890</v>
      </c>
      <c r="I16" s="56"/>
    </row>
    <row r="17" spans="1:9" ht="24.95" customHeight="1" x14ac:dyDescent="0.25">
      <c r="A17" s="14" t="s">
        <v>20</v>
      </c>
      <c r="B17" s="5" t="s">
        <v>67</v>
      </c>
      <c r="C17" s="6" t="s">
        <v>13</v>
      </c>
      <c r="D17" s="7">
        <v>10</v>
      </c>
      <c r="E17" s="8">
        <v>480</v>
      </c>
      <c r="F17" s="11">
        <f t="shared" ref="F17:F20" si="5">E17*D17</f>
        <v>4800</v>
      </c>
      <c r="G17" s="36">
        <f t="shared" si="4"/>
        <v>580.79999999999995</v>
      </c>
      <c r="H17" s="36">
        <f t="shared" si="4"/>
        <v>5808</v>
      </c>
      <c r="I17" s="56"/>
    </row>
    <row r="18" spans="1:9" ht="24.95" customHeight="1" x14ac:dyDescent="0.25">
      <c r="A18" s="14" t="s">
        <v>21</v>
      </c>
      <c r="B18" s="5" t="s">
        <v>63</v>
      </c>
      <c r="C18" s="13" t="s">
        <v>50</v>
      </c>
      <c r="D18" s="7">
        <v>1</v>
      </c>
      <c r="E18" s="8">
        <v>350</v>
      </c>
      <c r="F18" s="11">
        <f t="shared" si="5"/>
        <v>350</v>
      </c>
      <c r="G18" s="36">
        <f t="shared" si="4"/>
        <v>423.5</v>
      </c>
      <c r="H18" s="36">
        <f t="shared" si="4"/>
        <v>423.5</v>
      </c>
      <c r="I18" s="56"/>
    </row>
    <row r="19" spans="1:9" ht="24.95" customHeight="1" x14ac:dyDescent="0.25">
      <c r="A19" s="14" t="s">
        <v>22</v>
      </c>
      <c r="B19" s="9" t="s">
        <v>23</v>
      </c>
      <c r="C19" s="13" t="s">
        <v>50</v>
      </c>
      <c r="D19" s="7">
        <v>1</v>
      </c>
      <c r="E19" s="8">
        <v>300</v>
      </c>
      <c r="F19" s="11">
        <f t="shared" si="5"/>
        <v>300</v>
      </c>
      <c r="G19" s="36">
        <f t="shared" si="4"/>
        <v>363</v>
      </c>
      <c r="H19" s="36">
        <f t="shared" si="4"/>
        <v>363</v>
      </c>
      <c r="I19" s="56"/>
    </row>
    <row r="20" spans="1:9" ht="24.95" customHeight="1" thickBot="1" x14ac:dyDescent="0.3">
      <c r="A20" s="14" t="s">
        <v>24</v>
      </c>
      <c r="B20" s="5" t="s">
        <v>25</v>
      </c>
      <c r="C20" s="13" t="s">
        <v>26</v>
      </c>
      <c r="D20" s="7">
        <v>1</v>
      </c>
      <c r="E20" s="8">
        <v>120</v>
      </c>
      <c r="F20" s="11">
        <f t="shared" si="5"/>
        <v>120</v>
      </c>
      <c r="G20" s="36">
        <f t="shared" si="4"/>
        <v>145.19999999999999</v>
      </c>
      <c r="H20" s="36">
        <f t="shared" si="4"/>
        <v>145.19999999999999</v>
      </c>
      <c r="I20" s="56"/>
    </row>
    <row r="21" spans="1:9" ht="24.95" customHeight="1" thickBot="1" x14ac:dyDescent="0.3">
      <c r="A21" s="68" t="s">
        <v>9</v>
      </c>
      <c r="B21" s="69"/>
      <c r="C21" s="69"/>
      <c r="D21" s="69"/>
      <c r="E21" s="69"/>
      <c r="F21" s="69"/>
      <c r="G21" s="57"/>
      <c r="H21" s="40">
        <f>SUM(H16:H20)</f>
        <v>17629.7</v>
      </c>
      <c r="I21" s="56"/>
    </row>
    <row r="22" spans="1:9" ht="24.95" customHeight="1" thickBot="1" x14ac:dyDescent="0.3">
      <c r="A22" s="39" t="s">
        <v>27</v>
      </c>
      <c r="B22" s="73" t="s">
        <v>69</v>
      </c>
      <c r="C22" s="71"/>
      <c r="D22" s="71"/>
      <c r="E22" s="71"/>
      <c r="F22" s="71"/>
      <c r="G22" s="71"/>
      <c r="H22" s="72"/>
    </row>
    <row r="23" spans="1:9" ht="24.95" customHeight="1" x14ac:dyDescent="0.25">
      <c r="A23" s="14" t="s">
        <v>29</v>
      </c>
      <c r="B23" s="30" t="s">
        <v>48</v>
      </c>
      <c r="C23" s="17" t="s">
        <v>50</v>
      </c>
      <c r="D23" s="32">
        <v>1</v>
      </c>
      <c r="E23" s="33">
        <v>17000</v>
      </c>
      <c r="F23" s="20">
        <f>E23*D23</f>
        <v>17000</v>
      </c>
      <c r="G23" s="35">
        <f>E23+E23*$I$1</f>
        <v>20570</v>
      </c>
      <c r="H23" s="35">
        <f>F23+F23*$I$1</f>
        <v>20570</v>
      </c>
      <c r="I23" s="56"/>
    </row>
    <row r="24" spans="1:9" ht="27" customHeight="1" thickBot="1" x14ac:dyDescent="0.3">
      <c r="A24" s="14" t="s">
        <v>31</v>
      </c>
      <c r="B24" s="9" t="s">
        <v>66</v>
      </c>
      <c r="C24" s="13" t="s">
        <v>50</v>
      </c>
      <c r="D24" s="7">
        <v>1</v>
      </c>
      <c r="E24" s="10">
        <v>1250</v>
      </c>
      <c r="F24" s="20">
        <f>E24*D24</f>
        <v>1250</v>
      </c>
      <c r="G24" s="35">
        <f>E24+E24*$I$1</f>
        <v>1512.5</v>
      </c>
      <c r="H24" s="35">
        <f>F24+F24*$I$1</f>
        <v>1512.5</v>
      </c>
      <c r="I24" s="56"/>
    </row>
    <row r="25" spans="1:9" ht="24.95" customHeight="1" thickBot="1" x14ac:dyDescent="0.3">
      <c r="A25" s="68" t="s">
        <v>9</v>
      </c>
      <c r="B25" s="69"/>
      <c r="C25" s="69"/>
      <c r="D25" s="69"/>
      <c r="E25" s="69"/>
      <c r="F25" s="69"/>
      <c r="G25" s="57"/>
      <c r="H25" s="40">
        <f>SUM(H23:H24)</f>
        <v>22082.5</v>
      </c>
      <c r="I25" s="56"/>
    </row>
    <row r="26" spans="1:9" ht="24.95" customHeight="1" thickBot="1" x14ac:dyDescent="0.3">
      <c r="A26" s="55" t="s">
        <v>40</v>
      </c>
      <c r="B26" s="73" t="s">
        <v>28</v>
      </c>
      <c r="C26" s="71"/>
      <c r="D26" s="71"/>
      <c r="E26" s="71"/>
      <c r="F26" s="71"/>
      <c r="G26" s="71"/>
      <c r="H26" s="72"/>
    </row>
    <row r="27" spans="1:9" ht="24.95" customHeight="1" x14ac:dyDescent="0.25">
      <c r="A27" s="38" t="s">
        <v>41</v>
      </c>
      <c r="B27" s="30" t="s">
        <v>30</v>
      </c>
      <c r="C27" s="17" t="s">
        <v>7</v>
      </c>
      <c r="D27" s="32">
        <v>1</v>
      </c>
      <c r="E27" s="33">
        <v>16900</v>
      </c>
      <c r="F27" s="20">
        <f>E27*D27</f>
        <v>16900</v>
      </c>
      <c r="G27" s="35">
        <f>E27+E27*$I$1</f>
        <v>20449</v>
      </c>
      <c r="H27" s="35">
        <f>F27+F27*$I$1</f>
        <v>20449</v>
      </c>
      <c r="I27" s="56"/>
    </row>
    <row r="28" spans="1:9" ht="24.95" customHeight="1" x14ac:dyDescent="0.25">
      <c r="A28" s="14" t="s">
        <v>42</v>
      </c>
      <c r="B28" s="5" t="s">
        <v>32</v>
      </c>
      <c r="C28" s="13" t="s">
        <v>7</v>
      </c>
      <c r="D28" s="61">
        <v>1</v>
      </c>
      <c r="E28" s="8">
        <v>1550</v>
      </c>
      <c r="F28" s="11">
        <f t="shared" ref="F28:F33" si="6">E28*D28</f>
        <v>1550</v>
      </c>
      <c r="G28" s="36">
        <f t="shared" ref="G28:H33" si="7">E28+E28*$I$1</f>
        <v>1875.5</v>
      </c>
      <c r="H28" s="36">
        <f t="shared" si="7"/>
        <v>1875.5</v>
      </c>
      <c r="I28" s="56"/>
    </row>
    <row r="29" spans="1:9" ht="24.95" customHeight="1" x14ac:dyDescent="0.25">
      <c r="A29" s="14" t="s">
        <v>43</v>
      </c>
      <c r="B29" s="5" t="s">
        <v>33</v>
      </c>
      <c r="C29" s="13" t="s">
        <v>13</v>
      </c>
      <c r="D29" s="61">
        <v>174</v>
      </c>
      <c r="E29" s="8">
        <v>69</v>
      </c>
      <c r="F29" s="11">
        <f t="shared" si="6"/>
        <v>12006</v>
      </c>
      <c r="G29" s="36">
        <f t="shared" si="7"/>
        <v>83.49</v>
      </c>
      <c r="H29" s="36">
        <f t="shared" si="7"/>
        <v>14527.26</v>
      </c>
      <c r="I29" s="56"/>
    </row>
    <row r="30" spans="1:9" ht="24.95" customHeight="1" x14ac:dyDescent="0.25">
      <c r="A30" s="14" t="s">
        <v>44</v>
      </c>
      <c r="B30" s="5" t="s">
        <v>34</v>
      </c>
      <c r="C30" s="13" t="s">
        <v>13</v>
      </c>
      <c r="D30" s="61">
        <v>174</v>
      </c>
      <c r="E30" s="8">
        <v>29.9</v>
      </c>
      <c r="F30" s="11">
        <f t="shared" si="6"/>
        <v>5202.5999999999995</v>
      </c>
      <c r="G30" s="36">
        <f t="shared" si="7"/>
        <v>36.178999999999995</v>
      </c>
      <c r="H30" s="60">
        <v>6295.32</v>
      </c>
      <c r="I30" s="56"/>
    </row>
    <row r="31" spans="1:9" ht="24.95" customHeight="1" x14ac:dyDescent="0.25">
      <c r="A31" s="14" t="s">
        <v>45</v>
      </c>
      <c r="B31" s="5" t="s">
        <v>35</v>
      </c>
      <c r="C31" s="13" t="s">
        <v>13</v>
      </c>
      <c r="D31" s="7">
        <v>200</v>
      </c>
      <c r="E31" s="8">
        <v>29.9</v>
      </c>
      <c r="F31" s="11">
        <f t="shared" si="6"/>
        <v>5980</v>
      </c>
      <c r="G31" s="36">
        <f t="shared" si="7"/>
        <v>36.178999999999995</v>
      </c>
      <c r="H31" s="60">
        <v>7236</v>
      </c>
      <c r="I31" s="56"/>
    </row>
    <row r="32" spans="1:9" ht="24.95" customHeight="1" x14ac:dyDescent="0.25">
      <c r="A32" s="14" t="s">
        <v>46</v>
      </c>
      <c r="B32" s="5" t="s">
        <v>36</v>
      </c>
      <c r="C32" s="13" t="s">
        <v>7</v>
      </c>
      <c r="D32" s="7">
        <v>1</v>
      </c>
      <c r="E32" s="8">
        <v>380</v>
      </c>
      <c r="F32" s="11">
        <f t="shared" si="6"/>
        <v>380</v>
      </c>
      <c r="G32" s="36">
        <f t="shared" si="7"/>
        <v>459.8</v>
      </c>
      <c r="H32" s="36">
        <f t="shared" si="7"/>
        <v>459.8</v>
      </c>
      <c r="I32" s="56"/>
    </row>
    <row r="33" spans="1:9" ht="24.95" customHeight="1" thickBot="1" x14ac:dyDescent="0.3">
      <c r="A33" s="41" t="s">
        <v>47</v>
      </c>
      <c r="B33" s="42" t="s">
        <v>37</v>
      </c>
      <c r="C33" s="43" t="s">
        <v>26</v>
      </c>
      <c r="D33" s="44">
        <v>1</v>
      </c>
      <c r="E33" s="45">
        <v>1450</v>
      </c>
      <c r="F33" s="46">
        <f t="shared" si="6"/>
        <v>1450</v>
      </c>
      <c r="G33" s="54">
        <f t="shared" si="7"/>
        <v>1754.5</v>
      </c>
      <c r="H33" s="54">
        <f t="shared" si="7"/>
        <v>1754.5</v>
      </c>
      <c r="I33" s="56"/>
    </row>
    <row r="34" spans="1:9" ht="24.95" customHeight="1" thickBot="1" x14ac:dyDescent="0.3">
      <c r="A34" s="68" t="s">
        <v>9</v>
      </c>
      <c r="B34" s="69"/>
      <c r="C34" s="69"/>
      <c r="D34" s="69"/>
      <c r="E34" s="69"/>
      <c r="F34" s="69"/>
      <c r="G34" s="69"/>
      <c r="H34" s="40">
        <f>SUM(H27:H33)</f>
        <v>52597.380000000005</v>
      </c>
      <c r="I34" s="56"/>
    </row>
    <row r="35" spans="1:9" ht="24.95" customHeight="1" thickBot="1" x14ac:dyDescent="0.3">
      <c r="A35" s="39" t="s">
        <v>52</v>
      </c>
      <c r="B35" s="74" t="s">
        <v>64</v>
      </c>
      <c r="C35" s="75"/>
      <c r="D35" s="75"/>
      <c r="E35" s="75"/>
      <c r="F35" s="75"/>
      <c r="G35" s="70"/>
      <c r="H35" s="76"/>
    </row>
    <row r="36" spans="1:9" ht="24.95" customHeight="1" x14ac:dyDescent="0.25">
      <c r="A36" s="14" t="s">
        <v>53</v>
      </c>
      <c r="B36" s="30" t="s">
        <v>65</v>
      </c>
      <c r="C36" s="17" t="s">
        <v>50</v>
      </c>
      <c r="D36" s="32">
        <v>1</v>
      </c>
      <c r="E36" s="33">
        <v>500</v>
      </c>
      <c r="F36" s="20">
        <f>E36*D36</f>
        <v>500</v>
      </c>
      <c r="G36" s="51">
        <f>E36+E36*$I$1</f>
        <v>605</v>
      </c>
      <c r="H36" s="51">
        <f>F36+F36*$I$1</f>
        <v>605</v>
      </c>
      <c r="I36" s="56"/>
    </row>
    <row r="37" spans="1:9" ht="24.95" customHeight="1" thickBot="1" x14ac:dyDescent="0.3">
      <c r="A37" s="47" t="s">
        <v>54</v>
      </c>
      <c r="B37" s="48" t="s">
        <v>51</v>
      </c>
      <c r="C37" s="26" t="s">
        <v>50</v>
      </c>
      <c r="D37" s="49">
        <v>1</v>
      </c>
      <c r="E37" s="50">
        <v>1500</v>
      </c>
      <c r="F37" s="20">
        <f>E37*D37</f>
        <v>1500</v>
      </c>
      <c r="G37" s="51">
        <f>E37+E37*$I$1</f>
        <v>1815</v>
      </c>
      <c r="H37" s="51">
        <f>F37+F37*$I$1</f>
        <v>1815</v>
      </c>
      <c r="I37" s="56"/>
    </row>
    <row r="38" spans="1:9" ht="24.95" customHeight="1" thickBot="1" x14ac:dyDescent="0.3">
      <c r="A38" s="62" t="s">
        <v>9</v>
      </c>
      <c r="B38" s="63"/>
      <c r="C38" s="63"/>
      <c r="D38" s="63"/>
      <c r="E38" s="63"/>
      <c r="F38" s="63"/>
      <c r="G38" s="64"/>
      <c r="H38" s="40">
        <f>SUM(H36:H37)</f>
        <v>2420</v>
      </c>
      <c r="I38" s="56"/>
    </row>
    <row r="39" spans="1:9" ht="24.95" customHeight="1" thickBot="1" x14ac:dyDescent="0.3">
      <c r="A39" s="65" t="s">
        <v>71</v>
      </c>
      <c r="B39" s="66"/>
      <c r="C39" s="66"/>
      <c r="D39" s="66"/>
      <c r="E39" s="66"/>
      <c r="F39" s="66"/>
      <c r="G39" s="67"/>
      <c r="H39" s="52">
        <f>SUM(H8+H14+H21+H25+H34+H38)</f>
        <v>124556.08</v>
      </c>
    </row>
  </sheetData>
  <mergeCells count="15">
    <mergeCell ref="A1:F1"/>
    <mergeCell ref="B3:H3"/>
    <mergeCell ref="B9:H9"/>
    <mergeCell ref="A14:F14"/>
    <mergeCell ref="G1:H1"/>
    <mergeCell ref="A8:G8"/>
    <mergeCell ref="A38:G38"/>
    <mergeCell ref="A39:G39"/>
    <mergeCell ref="A21:F21"/>
    <mergeCell ref="B15:H15"/>
    <mergeCell ref="B22:H22"/>
    <mergeCell ref="A25:F25"/>
    <mergeCell ref="B35:H35"/>
    <mergeCell ref="B26:H26"/>
    <mergeCell ref="A34:G34"/>
  </mergeCells>
  <pageMargins left="0.511811024" right="0.511811024" top="0.78740157499999996" bottom="0.78740157499999996" header="0.31496062000000002" footer="0.31496062000000002"/>
  <pageSetup paperSize="9" scale="4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Pasta1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cp:lastPrinted>2022-06-28T18:27:13Z</cp:lastPrinted>
  <dcterms:created xsi:type="dcterms:W3CDTF">2021-03-04T12:54:44Z</dcterms:created>
  <dcterms:modified xsi:type="dcterms:W3CDTF">2022-06-28T18:38:01Z</dcterms:modified>
</cp:coreProperties>
</file>