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W37" i="1" l="1"/>
  <c r="U37" i="1"/>
  <c r="G37" i="1"/>
  <c r="E37" i="1"/>
  <c r="B37" i="1"/>
  <c r="W36" i="1"/>
  <c r="U36" i="1"/>
  <c r="O36" i="1"/>
  <c r="G36" i="1"/>
  <c r="E36" i="1"/>
  <c r="B36" i="1"/>
  <c r="W35" i="1"/>
  <c r="U35" i="1"/>
  <c r="O35" i="1"/>
  <c r="M35" i="1"/>
  <c r="G35" i="1"/>
  <c r="E35" i="1"/>
  <c r="B35" i="1"/>
  <c r="W34" i="1"/>
  <c r="G34" i="1"/>
  <c r="B34" i="1"/>
  <c r="W33" i="1"/>
  <c r="U33" i="1"/>
  <c r="G33" i="1"/>
  <c r="E33" i="1"/>
  <c r="B33" i="1"/>
  <c r="W32" i="1"/>
  <c r="U32" i="1"/>
  <c r="O32" i="1"/>
  <c r="G32" i="1"/>
  <c r="E32" i="1"/>
  <c r="B32" i="1"/>
  <c r="W31" i="1"/>
  <c r="U31" i="1"/>
  <c r="Q31" i="1"/>
  <c r="M31" i="1"/>
  <c r="I31" i="1"/>
  <c r="G31" i="1"/>
  <c r="B31" i="1"/>
  <c r="W30" i="1"/>
  <c r="M30" i="1"/>
  <c r="B30" i="1"/>
  <c r="W29" i="1"/>
  <c r="U29" i="1"/>
  <c r="Q29" i="1"/>
  <c r="M29" i="1"/>
  <c r="I29" i="1"/>
  <c r="G29" i="1"/>
  <c r="B29" i="1"/>
  <c r="W28" i="1"/>
  <c r="M28" i="1"/>
  <c r="B28" i="1"/>
  <c r="W27" i="1"/>
  <c r="U27" i="1"/>
  <c r="Q27" i="1"/>
  <c r="M27" i="1"/>
  <c r="I27" i="1"/>
  <c r="G27" i="1"/>
  <c r="B27" i="1"/>
  <c r="W26" i="1"/>
  <c r="M26" i="1"/>
  <c r="B26" i="1"/>
  <c r="W25" i="1"/>
  <c r="U25" i="1"/>
  <c r="Q25" i="1"/>
  <c r="M25" i="1"/>
  <c r="I25" i="1"/>
  <c r="G25" i="1"/>
  <c r="B25" i="1"/>
  <c r="W24" i="1"/>
  <c r="M24" i="1"/>
  <c r="B24" i="1"/>
  <c r="W23" i="1"/>
  <c r="U23" i="1"/>
  <c r="Q23" i="1"/>
  <c r="M23" i="1"/>
  <c r="I23" i="1"/>
  <c r="G23" i="1"/>
  <c r="B23" i="1"/>
  <c r="W22" i="1"/>
  <c r="M22" i="1"/>
  <c r="B22" i="1"/>
  <c r="W21" i="1"/>
  <c r="U21" i="1"/>
  <c r="Q21" i="1"/>
  <c r="M21" i="1"/>
  <c r="I21" i="1"/>
  <c r="G21" i="1"/>
  <c r="B21" i="1"/>
  <c r="W20" i="1"/>
  <c r="M20" i="1"/>
  <c r="B20" i="1"/>
  <c r="W19" i="1"/>
  <c r="U19" i="1"/>
  <c r="Q19" i="1"/>
  <c r="M19" i="1"/>
  <c r="I19" i="1"/>
  <c r="G19" i="1"/>
  <c r="B19" i="1"/>
  <c r="W18" i="1"/>
  <c r="M18" i="1"/>
  <c r="B18" i="1"/>
  <c r="W17" i="1"/>
  <c r="U17" i="1"/>
  <c r="Q17" i="1"/>
  <c r="M17" i="1"/>
  <c r="I17" i="1"/>
  <c r="G17" i="1"/>
  <c r="B17" i="1"/>
  <c r="W16" i="1"/>
  <c r="M16" i="1"/>
  <c r="B16" i="1"/>
  <c r="W15" i="1"/>
  <c r="U15" i="1"/>
  <c r="Q15" i="1"/>
  <c r="M15" i="1"/>
  <c r="I15" i="1"/>
  <c r="G15" i="1"/>
  <c r="B15" i="1"/>
  <c r="W14" i="1"/>
  <c r="M14" i="1"/>
  <c r="B14" i="1"/>
  <c r="L9" i="1"/>
  <c r="S14" i="1" l="1"/>
  <c r="K14" i="1"/>
  <c r="S16" i="1"/>
  <c r="K16" i="1"/>
  <c r="S18" i="1"/>
  <c r="K18" i="1"/>
  <c r="S20" i="1"/>
  <c r="K20" i="1"/>
  <c r="S22" i="1"/>
  <c r="K22" i="1"/>
  <c r="S24" i="1"/>
  <c r="K24" i="1"/>
  <c r="S26" i="1"/>
  <c r="K26" i="1"/>
  <c r="S28" i="1"/>
  <c r="K28" i="1"/>
  <c r="S30" i="1"/>
  <c r="K30" i="1"/>
  <c r="S34" i="1"/>
  <c r="K34" i="1"/>
  <c r="Q34" i="1"/>
  <c r="I34" i="1"/>
  <c r="E14" i="1"/>
  <c r="O14" i="1"/>
  <c r="E16" i="1"/>
  <c r="O16" i="1"/>
  <c r="E18" i="1"/>
  <c r="O18" i="1"/>
  <c r="E20" i="1"/>
  <c r="O20" i="1"/>
  <c r="E22" i="1"/>
  <c r="O22" i="1"/>
  <c r="E24" i="1"/>
  <c r="O24" i="1"/>
  <c r="E26" i="1"/>
  <c r="O26" i="1"/>
  <c r="E28" i="1"/>
  <c r="O28" i="1"/>
  <c r="E30" i="1"/>
  <c r="O30" i="1"/>
  <c r="S33" i="1"/>
  <c r="K33" i="1"/>
  <c r="Q33" i="1"/>
  <c r="I33" i="1"/>
  <c r="M34" i="1"/>
  <c r="S37" i="1"/>
  <c r="K37" i="1"/>
  <c r="Q37" i="1"/>
  <c r="I37" i="1"/>
  <c r="G14" i="1"/>
  <c r="Q14" i="1"/>
  <c r="S15" i="1"/>
  <c r="K15" i="1"/>
  <c r="G16" i="1"/>
  <c r="Q16" i="1"/>
  <c r="S17" i="1"/>
  <c r="K17" i="1"/>
  <c r="G18" i="1"/>
  <c r="Q18" i="1"/>
  <c r="S19" i="1"/>
  <c r="K19" i="1"/>
  <c r="G20" i="1"/>
  <c r="Q20" i="1"/>
  <c r="S21" i="1"/>
  <c r="K21" i="1"/>
  <c r="G22" i="1"/>
  <c r="Q22" i="1"/>
  <c r="S23" i="1"/>
  <c r="K23" i="1"/>
  <c r="G24" i="1"/>
  <c r="Q24" i="1"/>
  <c r="S25" i="1"/>
  <c r="K25" i="1"/>
  <c r="G26" i="1"/>
  <c r="Q26" i="1"/>
  <c r="S27" i="1"/>
  <c r="K27" i="1"/>
  <c r="G28" i="1"/>
  <c r="Q28" i="1"/>
  <c r="S29" i="1"/>
  <c r="K29" i="1"/>
  <c r="G30" i="1"/>
  <c r="Q30" i="1"/>
  <c r="S31" i="1"/>
  <c r="K31" i="1"/>
  <c r="S32" i="1"/>
  <c r="K32" i="1"/>
  <c r="Q32" i="1"/>
  <c r="I32" i="1"/>
  <c r="M33" i="1"/>
  <c r="O34" i="1"/>
  <c r="S36" i="1"/>
  <c r="K36" i="1"/>
  <c r="Q36" i="1"/>
  <c r="I36" i="1"/>
  <c r="M37" i="1"/>
  <c r="I14" i="1"/>
  <c r="U14" i="1"/>
  <c r="E15" i="1"/>
  <c r="O15" i="1"/>
  <c r="I16" i="1"/>
  <c r="U16" i="1"/>
  <c r="E17" i="1"/>
  <c r="O17" i="1"/>
  <c r="I18" i="1"/>
  <c r="U18" i="1"/>
  <c r="E19" i="1"/>
  <c r="O19" i="1"/>
  <c r="I20" i="1"/>
  <c r="U20" i="1"/>
  <c r="E21" i="1"/>
  <c r="O21" i="1"/>
  <c r="I22" i="1"/>
  <c r="U22" i="1"/>
  <c r="E23" i="1"/>
  <c r="O23" i="1"/>
  <c r="I24" i="1"/>
  <c r="U24" i="1"/>
  <c r="E25" i="1"/>
  <c r="O25" i="1"/>
  <c r="I26" i="1"/>
  <c r="U26" i="1"/>
  <c r="E27" i="1"/>
  <c r="O27" i="1"/>
  <c r="I28" i="1"/>
  <c r="U28" i="1"/>
  <c r="E29" i="1"/>
  <c r="O29" i="1"/>
  <c r="I30" i="1"/>
  <c r="U30" i="1"/>
  <c r="E31" i="1"/>
  <c r="O31" i="1"/>
  <c r="M32" i="1"/>
  <c r="M38" i="1" s="1"/>
  <c r="O33" i="1"/>
  <c r="E34" i="1"/>
  <c r="U34" i="1"/>
  <c r="S35" i="1"/>
  <c r="K35" i="1"/>
  <c r="Q35" i="1"/>
  <c r="I35" i="1"/>
  <c r="M36" i="1"/>
  <c r="O37" i="1"/>
  <c r="W38" i="1"/>
  <c r="X38" i="1" s="1"/>
  <c r="N38" i="1" l="1"/>
  <c r="X31" i="1"/>
  <c r="X15" i="1"/>
  <c r="X36" i="1"/>
  <c r="X37" i="1"/>
  <c r="X28" i="1"/>
  <c r="X20" i="1"/>
  <c r="X35" i="1"/>
  <c r="X29" i="1"/>
  <c r="X21" i="1"/>
  <c r="G38" i="1"/>
  <c r="X30" i="1"/>
  <c r="X22" i="1"/>
  <c r="X14" i="1"/>
  <c r="K38" i="1"/>
  <c r="X27" i="1"/>
  <c r="X19" i="1"/>
  <c r="X33" i="1"/>
  <c r="X24" i="1"/>
  <c r="X16" i="1"/>
  <c r="O38" i="1"/>
  <c r="X34" i="1"/>
  <c r="S38" i="1"/>
  <c r="X23" i="1"/>
  <c r="I38" i="1"/>
  <c r="Q38" i="1"/>
  <c r="X25" i="1"/>
  <c r="X17" i="1"/>
  <c r="U38" i="1"/>
  <c r="X32" i="1"/>
  <c r="X26" i="1"/>
  <c r="X18" i="1"/>
  <c r="E38" i="1"/>
  <c r="T38" i="1" l="1"/>
  <c r="L38" i="1"/>
  <c r="H38" i="1"/>
  <c r="R38" i="1"/>
  <c r="E39" i="1"/>
  <c r="G39" i="1" s="1"/>
  <c r="I39" i="1" s="1"/>
  <c r="K39" i="1" s="1"/>
  <c r="M39" i="1" s="1"/>
  <c r="O39" i="1" s="1"/>
  <c r="Q39" i="1" s="1"/>
  <c r="S39" i="1" s="1"/>
  <c r="U39" i="1" s="1"/>
  <c r="F38" i="1"/>
  <c r="F39" i="1" s="1"/>
  <c r="V38" i="1"/>
  <c r="J38" i="1"/>
  <c r="P38" i="1"/>
  <c r="H39" i="1" l="1"/>
  <c r="J39" i="1" s="1"/>
  <c r="L39" i="1" s="1"/>
  <c r="N39" i="1" s="1"/>
  <c r="P39" i="1" s="1"/>
  <c r="R39" i="1" s="1"/>
  <c r="T39" i="1" s="1"/>
  <c r="V39" i="1" s="1"/>
</calcChain>
</file>

<file path=xl/sharedStrings.xml><?xml version="1.0" encoding="utf-8"?>
<sst xmlns="http://schemas.openxmlformats.org/spreadsheetml/2006/main" count="35" uniqueCount="28">
  <si>
    <t>Ministério da Educação</t>
  </si>
  <si>
    <t>Obra: Proinfância - Tipo  2</t>
  </si>
  <si>
    <t>Preço base: Sinapi março com desoneração/2015</t>
  </si>
  <si>
    <t xml:space="preserve">BDI: </t>
  </si>
  <si>
    <t xml:space="preserve">Planilha Orçamentária </t>
  </si>
  <si>
    <t>Edificação principal do Proinfância 2</t>
  </si>
  <si>
    <t>un</t>
  </si>
  <si>
    <t>ITEM</t>
  </si>
  <si>
    <t>DISCRIMINAÇÃO</t>
  </si>
  <si>
    <t>PERÍODO</t>
  </si>
  <si>
    <t>TOTAL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</si>
  <si>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</si>
  <si>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</si>
  <si>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</si>
  <si>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</si>
  <si>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</si>
  <si>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</si>
  <si>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</si>
  <si>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</si>
  <si>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</si>
  <si>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R$</t>
  </si>
  <si>
    <t>%</t>
  </si>
  <si>
    <t>TOTAL NO MÊS (SIMPLES)</t>
  </si>
  <si>
    <t>TOTAL NO MÊS (ACUMULADO)</t>
  </si>
  <si>
    <t>DATA DO ORÇAMENTO:  SET / 2014    </t>
  </si>
  <si>
    <t>NOME E Nº CREA DO RESPONSÁVEL TÉCNICO:                          Bruno Seefeld   CREA-SC -   114853-4</t>
  </si>
  <si>
    <t>1 - Para obras e serviços de engenharia poderão ser previstas ATÉ 3 (três) etapas para execução do cronograma e desembolso.</t>
  </si>
  <si>
    <t>2 - Deve-se incluir quantas linhas forem necessárias.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</si>
</sst>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7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1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wrapText="1"/>
    </xf>
    <xf numFmtId="164" fontId="4" fillId="0" borderId="0" xfId="4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0" fontId="0" fillId="0" borderId="0" xfId="0" applyBorder="1"/>
    <xf numFmtId="164" fontId="4" fillId="0" borderId="0" xfId="4" applyFont="1" applyFill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vertical="center" wrapText="1"/>
    </xf>
    <xf numFmtId="164" fontId="4" fillId="0" borderId="0" xfId="4" applyFont="1" applyFill="1" applyBorder="1" applyAlignment="1">
      <alignment vertical="center" wrapText="1"/>
    </xf>
    <xf numFmtId="44" fontId="4" fillId="0" borderId="0" xfId="1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left" vertical="center"/>
    </xf>
    <xf numFmtId="164" fontId="2" fillId="0" borderId="0" xfId="4" applyFont="1" applyFill="1" applyAlignment="1">
      <alignment horizontal="center" vertical="center"/>
    </xf>
    <xf numFmtId="44" fontId="2" fillId="0" borderId="0" xfId="1" applyFont="1" applyFill="1" applyAlignment="1">
      <alignment vertical="center"/>
    </xf>
    <xf numFmtId="44" fontId="2" fillId="0" borderId="0" xfId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164" fontId="4" fillId="0" borderId="12" xfId="4" applyFont="1" applyFill="1" applyBorder="1" applyAlignment="1">
      <alignment horizontal="center" vertical="center"/>
    </xf>
    <xf numFmtId="44" fontId="4" fillId="0" borderId="13" xfId="1" applyFont="1" applyFill="1" applyBorder="1" applyAlignment="1">
      <alignment vertical="center"/>
    </xf>
    <xf numFmtId="44" fontId="4" fillId="0" borderId="14" xfId="1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/>
    </xf>
    <xf numFmtId="0" fontId="10" fillId="0" borderId="12" xfId="0" applyFont="1" applyBorder="1" applyAlignment="1">
      <alignment horizontal="justify"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39" fontId="11" fillId="0" borderId="17" xfId="4" applyNumberFormat="1" applyFont="1" applyBorder="1" applyAlignment="1">
      <alignment horizontal="center" wrapText="1"/>
    </xf>
    <xf numFmtId="10" fontId="11" fillId="0" borderId="21" xfId="4" applyNumberFormat="1" applyFont="1" applyBorder="1" applyAlignment="1">
      <alignment horizontal="center" wrapText="1"/>
    </xf>
    <xf numFmtId="39" fontId="11" fillId="2" borderId="11" xfId="4" applyNumberFormat="1" applyFont="1" applyFill="1" applyBorder="1" applyAlignment="1">
      <alignment horizontal="right" wrapText="1"/>
    </xf>
    <xf numFmtId="10" fontId="11" fillId="2" borderId="21" xfId="4" applyNumberFormat="1" applyFont="1" applyFill="1" applyBorder="1" applyAlignment="1">
      <alignment horizontal="right" wrapText="1"/>
    </xf>
    <xf numFmtId="0" fontId="10" fillId="0" borderId="17" xfId="0" applyFont="1" applyBorder="1" applyAlignment="1">
      <alignment horizontal="center" vertical="center"/>
    </xf>
    <xf numFmtId="39" fontId="11" fillId="0" borderId="17" xfId="4" applyNumberFormat="1" applyFont="1" applyBorder="1" applyAlignment="1">
      <alignment horizontal="center" vertical="center" wrapText="1"/>
    </xf>
    <xf numFmtId="10" fontId="11" fillId="0" borderId="21" xfId="4" applyNumberFormat="1" applyFont="1" applyBorder="1" applyAlignment="1">
      <alignment horizontal="center" vertical="center" wrapText="1"/>
    </xf>
    <xf numFmtId="39" fontId="11" fillId="2" borderId="11" xfId="4" applyNumberFormat="1" applyFont="1" applyFill="1" applyBorder="1" applyAlignment="1">
      <alignment horizontal="right" vertical="center" wrapText="1"/>
    </xf>
    <xf numFmtId="10" fontId="11" fillId="2" borderId="21" xfId="4" applyNumberFormat="1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/>
    </xf>
    <xf numFmtId="0" fontId="8" fillId="2" borderId="17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39" fontId="11" fillId="2" borderId="17" xfId="0" applyNumberFormat="1" applyFont="1" applyFill="1" applyBorder="1" applyAlignment="1">
      <alignment horizontal="center" vertical="center" wrapText="1"/>
    </xf>
    <xf numFmtId="10" fontId="11" fillId="2" borderId="21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39" fontId="11" fillId="2" borderId="24" xfId="0" applyNumberFormat="1" applyFont="1" applyFill="1" applyBorder="1" applyAlignment="1">
      <alignment horizontal="center" vertical="center" wrapText="1"/>
    </xf>
    <xf numFmtId="10" fontId="11" fillId="2" borderId="26" xfId="0" applyNumberFormat="1" applyFont="1" applyFill="1" applyBorder="1" applyAlignment="1">
      <alignment horizontal="center" vertical="center" wrapText="1"/>
    </xf>
    <xf numFmtId="39" fontId="11" fillId="2" borderId="20" xfId="4" applyNumberFormat="1" applyFont="1" applyFill="1" applyBorder="1" applyAlignment="1">
      <alignment horizontal="right" wrapText="1"/>
    </xf>
    <xf numFmtId="39" fontId="11" fillId="2" borderId="26" xfId="4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5" applyAlignment="1" applyProtection="1">
      <alignment horizontal="center"/>
    </xf>
  </cellXfs>
  <cellStyles count="6">
    <cellStyle name="Hiperlink" xfId="5" builtinId="8"/>
    <cellStyle name="Moeda" xfId="1" builtinId="4"/>
    <cellStyle name="Normal" xfId="0" builtinId="0"/>
    <cellStyle name="Normal 2" xfId="3"/>
    <cellStyle name="Porcentagem" xfId="2" builtinId="5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104775</xdr:rowOff>
    </xdr:from>
    <xdr:to>
      <xdr:col>4</xdr:col>
      <xdr:colOff>228600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104775"/>
          <a:ext cx="914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0</xdr:row>
      <xdr:rowOff>76200</xdr:rowOff>
    </xdr:from>
    <xdr:to>
      <xdr:col>1</xdr:col>
      <xdr:colOff>609600</xdr:colOff>
      <xdr:row>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76200"/>
          <a:ext cx="10858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or&#231;ament&#225;ria%20tipo%202%20-%20Lici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2 BLOCOS - 220V"/>
      <sheetName val="Cronograma"/>
    </sheetNames>
    <sheetDataSet>
      <sheetData sheetId="0">
        <row r="9">
          <cell r="J9">
            <v>1294942.29783397</v>
          </cell>
        </row>
        <row r="13">
          <cell r="E13" t="str">
            <v xml:space="preserve">SERVIÇOS PRELIMINARES </v>
          </cell>
          <cell r="J13">
            <v>27666.199765680001</v>
          </cell>
        </row>
        <row r="24">
          <cell r="E24" t="str">
            <v>MOVIMENTO DE TERRAS PARA FUNDAÇÕES</v>
          </cell>
          <cell r="J24">
            <v>7851.2753771799999</v>
          </cell>
        </row>
        <row r="39">
          <cell r="E39" t="str">
            <v>FUNDAÇÕES</v>
          </cell>
          <cell r="J39">
            <v>82294.519333420016</v>
          </cell>
        </row>
        <row r="73">
          <cell r="E73" t="str">
            <v xml:space="preserve">SUPERESTRUTURA </v>
          </cell>
          <cell r="J73">
            <v>64533.623305519992</v>
          </cell>
        </row>
        <row r="93">
          <cell r="E93" t="str">
            <v>SISTEMA DE VEDAÇÃO VERTICAL INTERNO E EXTERNO (PAREDES)</v>
          </cell>
          <cell r="J93">
            <v>84858.561669199975</v>
          </cell>
        </row>
        <row r="116">
          <cell r="E116" t="str">
            <v xml:space="preserve">ESQUADRIAS </v>
          </cell>
          <cell r="J116">
            <v>158317.87348345999</v>
          </cell>
        </row>
        <row r="163">
          <cell r="E163" t="str">
            <v xml:space="preserve">SISTEMAS DE COBERTURA </v>
          </cell>
          <cell r="J163">
            <v>191131.19593238004</v>
          </cell>
        </row>
        <row r="172">
          <cell r="E172" t="str">
            <v xml:space="preserve">IMPERMEABILIZAÇÃO </v>
          </cell>
          <cell r="J172">
            <v>4374.5111423999997</v>
          </cell>
        </row>
        <row r="176">
          <cell r="E176" t="str">
            <v>REVESTIMENTOS INTERNOS E EXTERNOS</v>
          </cell>
          <cell r="J176">
            <v>159813.68947563</v>
          </cell>
        </row>
        <row r="191">
          <cell r="E191" t="str">
            <v>SISTEMAS DE PISOS INTERNOS E EXTERNOS (PAVIMENTAÇÃO)</v>
          </cell>
          <cell r="J191">
            <v>128104.47157400998</v>
          </cell>
        </row>
        <row r="216">
          <cell r="E216" t="str">
            <v xml:space="preserve">PINTURA </v>
          </cell>
          <cell r="J216">
            <v>56055.067044039999</v>
          </cell>
        </row>
        <row r="225">
          <cell r="E225" t="str">
            <v xml:space="preserve">INSTALAÇÃO HIDRÁULICA </v>
          </cell>
          <cell r="J225">
            <v>21500.610374999997</v>
          </cell>
        </row>
        <row r="285">
          <cell r="E285" t="str">
            <v>DRENAGEM DE ÁGUAS PLUVIAIS</v>
          </cell>
          <cell r="J285">
            <v>7272.8826032000006</v>
          </cell>
        </row>
        <row r="296">
          <cell r="E296" t="str">
            <v xml:space="preserve">INSTALAÇÃO SANITÁRIA </v>
          </cell>
          <cell r="J296">
            <v>24354.261673310004</v>
          </cell>
        </row>
        <row r="330">
          <cell r="E330" t="str">
            <v xml:space="preserve">LOUÇAS E METAIS </v>
          </cell>
          <cell r="J330">
            <v>35011.242741100003</v>
          </cell>
        </row>
        <row r="361">
          <cell r="E361" t="str">
            <v>INSTALAÇÃO DE GÁS COMBUSTÍVEL</v>
          </cell>
          <cell r="J361">
            <v>7797.2304416400002</v>
          </cell>
        </row>
        <row r="385">
          <cell r="E385" t="str">
            <v>SISTEMA DE PROTEÇÃO CONTRA INCÊNDIO</v>
          </cell>
          <cell r="J385">
            <v>28833.916966319997</v>
          </cell>
        </row>
        <row r="419">
          <cell r="E419" t="str">
            <v>INSTALAÇÕES ELÉTRICAS - 220V</v>
          </cell>
          <cell r="J419">
            <v>92363.462044100001</v>
          </cell>
        </row>
        <row r="476">
          <cell r="E476" t="str">
            <v>INSTALAÇÕES DE CLIMATIZAÇÃO</v>
          </cell>
          <cell r="J476">
            <v>876.93828999999982</v>
          </cell>
        </row>
        <row r="483">
          <cell r="E483" t="str">
            <v>INSTALAÇÕES DE REDE ESTRUTURADA</v>
          </cell>
          <cell r="J483">
            <v>25731.695547699997</v>
          </cell>
        </row>
        <row r="516">
          <cell r="E516" t="str">
            <v>SISTEMA DE EXAUSTÃO MECÂNICA</v>
          </cell>
          <cell r="J516">
            <v>3130.8505200000004</v>
          </cell>
        </row>
        <row r="522">
          <cell r="E522" t="str">
            <v>SISTEMA DE PROTEÇÃO CONTRA DESCARGAS ATMOSFÉRICAS (SPDA)</v>
          </cell>
          <cell r="J522">
            <v>26197.710321999995</v>
          </cell>
        </row>
        <row r="537">
          <cell r="E537" t="str">
            <v>SERVIÇOS COMPLEMENTARES</v>
          </cell>
          <cell r="J537">
            <v>54887.314785549992</v>
          </cell>
        </row>
        <row r="556">
          <cell r="E556" t="str">
            <v>SERVIÇOS FINAIS</v>
          </cell>
          <cell r="J556">
            <v>1983.1934211300002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A10" sqref="A10:G10"/>
    </sheetView>
  </sheetViews>
  <sheetFormatPr defaultRowHeight="15" x14ac:dyDescent="0.25"/>
  <cols>
    <col min="2" max="2" width="26.5703125" customWidth="1"/>
    <col min="22" max="22" width="9.7109375" customWidth="1"/>
  </cols>
  <sheetData>
    <row r="1" spans="1:24" ht="20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</row>
    <row r="2" spans="1:24" ht="14.25" customHeight="1" x14ac:dyDescent="0.25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5"/>
      <c r="P2" s="5"/>
      <c r="Q2" s="5"/>
      <c r="R2" s="5"/>
      <c r="S2" s="5"/>
      <c r="T2" s="5"/>
      <c r="U2" s="5"/>
      <c r="V2" s="5"/>
    </row>
    <row r="3" spans="1:24" ht="15" customHeight="1" thickBot="1" x14ac:dyDescent="0.3">
      <c r="A3" s="6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5"/>
      <c r="P3" s="5"/>
      <c r="Q3" s="5"/>
      <c r="R3" s="5"/>
      <c r="S3" s="5"/>
      <c r="T3" s="5"/>
      <c r="U3" s="5"/>
      <c r="V3" s="5"/>
    </row>
    <row r="4" spans="1:24" x14ac:dyDescent="0.25">
      <c r="A4" s="13"/>
      <c r="B4" s="14"/>
      <c r="C4" s="14"/>
      <c r="D4" s="14"/>
      <c r="E4" s="13"/>
      <c r="F4" s="13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3"/>
      <c r="V4" s="16"/>
    </row>
    <row r="5" spans="1:24" x14ac:dyDescent="0.25">
      <c r="A5" s="17"/>
      <c r="B5" s="18" t="s">
        <v>1</v>
      </c>
      <c r="C5" s="19"/>
      <c r="D5" s="19"/>
      <c r="E5" s="20"/>
      <c r="F5" s="21"/>
      <c r="G5" s="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  <c r="V5" s="23"/>
      <c r="W5" s="25"/>
    </row>
    <row r="6" spans="1:24" x14ac:dyDescent="0.25">
      <c r="A6" s="17"/>
      <c r="B6" s="18" t="s">
        <v>2</v>
      </c>
      <c r="C6" s="19"/>
      <c r="D6" s="19"/>
      <c r="E6" s="20"/>
      <c r="F6" s="26" t="s">
        <v>3</v>
      </c>
      <c r="G6" s="26"/>
      <c r="H6" s="27">
        <v>0.2301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  <c r="V6" s="29"/>
      <c r="W6" s="25"/>
    </row>
    <row r="7" spans="1:24" x14ac:dyDescent="0.25">
      <c r="A7" s="30"/>
      <c r="B7" s="17" t="s">
        <v>4</v>
      </c>
      <c r="C7" s="30"/>
      <c r="D7" s="30"/>
      <c r="E7" s="30"/>
      <c r="F7" s="30"/>
      <c r="G7" s="30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0"/>
      <c r="V7" s="31"/>
      <c r="W7" s="25"/>
    </row>
    <row r="8" spans="1:24" x14ac:dyDescent="0.25">
      <c r="A8" s="32"/>
      <c r="B8" s="33"/>
      <c r="C8" s="33"/>
      <c r="D8" s="33"/>
      <c r="E8" s="34"/>
      <c r="F8" s="32"/>
      <c r="G8" s="35"/>
      <c r="H8" s="36"/>
      <c r="I8" s="36"/>
      <c r="J8" s="36"/>
      <c r="K8" s="36"/>
      <c r="L8" s="36"/>
      <c r="M8" s="36"/>
      <c r="N8" s="36"/>
      <c r="O8" s="37"/>
      <c r="P8" s="37"/>
      <c r="Q8" s="37"/>
      <c r="R8" s="37"/>
      <c r="S8" s="37"/>
      <c r="T8" s="37"/>
      <c r="U8" s="38"/>
      <c r="V8" s="37"/>
      <c r="W8" s="25"/>
    </row>
    <row r="9" spans="1:24" x14ac:dyDescent="0.25">
      <c r="A9" s="39"/>
      <c r="B9" s="40" t="s">
        <v>5</v>
      </c>
      <c r="C9" s="41"/>
      <c r="D9" s="41"/>
      <c r="E9" s="42"/>
      <c r="F9" s="43" t="s">
        <v>6</v>
      </c>
      <c r="G9" s="44">
        <v>1</v>
      </c>
      <c r="H9" s="45"/>
      <c r="I9" s="45"/>
      <c r="J9" s="45"/>
      <c r="K9" s="45"/>
      <c r="L9" s="46">
        <f>'[1]TIPO 2 BLOCOS - 220V'!J9</f>
        <v>1294942.29783397</v>
      </c>
      <c r="M9" s="47"/>
      <c r="N9" s="47"/>
      <c r="O9" s="31"/>
      <c r="P9" s="31"/>
      <c r="Q9" s="31"/>
      <c r="R9" s="31"/>
      <c r="S9" s="31"/>
      <c r="T9" s="25"/>
      <c r="U9" s="25"/>
      <c r="V9" s="25"/>
      <c r="W9" s="25"/>
    </row>
    <row r="10" spans="1:24" ht="15.75" x14ac:dyDescent="0.25">
      <c r="A10" s="48"/>
      <c r="B10" s="49"/>
      <c r="C10" s="49"/>
      <c r="D10" s="49"/>
      <c r="E10" s="49"/>
      <c r="F10" s="49"/>
      <c r="G10" s="49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  <c r="X10" s="51"/>
    </row>
    <row r="11" spans="1:24" ht="15.75" thickBot="1" x14ac:dyDescent="0.3">
      <c r="A11" s="52" t="s">
        <v>7</v>
      </c>
      <c r="B11" s="53" t="s">
        <v>8</v>
      </c>
      <c r="C11" s="53"/>
      <c r="D11" s="53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5"/>
      <c r="O11" s="55" t="s">
        <v>9</v>
      </c>
      <c r="P11" s="55"/>
      <c r="Q11" s="55"/>
      <c r="R11" s="55"/>
      <c r="S11" s="55"/>
      <c r="T11" s="55"/>
      <c r="U11" s="55"/>
      <c r="V11" s="56"/>
      <c r="W11" s="57" t="s">
        <v>10</v>
      </c>
      <c r="X11" s="58"/>
    </row>
    <row r="12" spans="1:24" x14ac:dyDescent="0.25">
      <c r="A12" s="52"/>
      <c r="B12" s="53"/>
      <c r="C12" s="53"/>
      <c r="D12" s="59"/>
      <c r="E12" s="60" t="s">
        <v>11</v>
      </c>
      <c r="F12" s="61"/>
      <c r="G12" s="60" t="s">
        <v>12</v>
      </c>
      <c r="H12" s="61"/>
      <c r="I12" s="60" t="s">
        <v>13</v>
      </c>
      <c r="J12" s="61"/>
      <c r="K12" s="60" t="s">
        <v>14</v>
      </c>
      <c r="L12" s="61"/>
      <c r="M12" s="60" t="s">
        <v>15</v>
      </c>
      <c r="N12" s="61"/>
      <c r="O12" s="60" t="s">
        <v>16</v>
      </c>
      <c r="P12" s="61"/>
      <c r="Q12" s="60" t="s">
        <v>17</v>
      </c>
      <c r="R12" s="61"/>
      <c r="S12" s="60" t="s">
        <v>18</v>
      </c>
      <c r="T12" s="61"/>
      <c r="U12" s="60" t="s">
        <v>19</v>
      </c>
      <c r="V12" s="61"/>
      <c r="W12" s="62"/>
      <c r="X12" s="58"/>
    </row>
    <row r="13" spans="1:24" x14ac:dyDescent="0.25">
      <c r="A13" s="52"/>
      <c r="B13" s="53"/>
      <c r="C13" s="53"/>
      <c r="D13" s="59"/>
      <c r="E13" s="63" t="s">
        <v>20</v>
      </c>
      <c r="F13" s="64" t="s">
        <v>21</v>
      </c>
      <c r="G13" s="63" t="s">
        <v>20</v>
      </c>
      <c r="H13" s="64" t="s">
        <v>21</v>
      </c>
      <c r="I13" s="63"/>
      <c r="J13" s="64"/>
      <c r="K13" s="63"/>
      <c r="L13" s="64"/>
      <c r="M13" s="63"/>
      <c r="N13" s="64"/>
      <c r="O13" s="63"/>
      <c r="P13" s="64"/>
      <c r="Q13" s="63"/>
      <c r="R13" s="64"/>
      <c r="S13" s="63"/>
      <c r="T13" s="64"/>
      <c r="U13" s="63" t="s">
        <v>20</v>
      </c>
      <c r="V13" s="64" t="s">
        <v>21</v>
      </c>
      <c r="W13" s="65" t="s">
        <v>20</v>
      </c>
      <c r="X13" s="64" t="s">
        <v>21</v>
      </c>
    </row>
    <row r="14" spans="1:24" x14ac:dyDescent="0.25">
      <c r="A14" s="66">
        <v>1</v>
      </c>
      <c r="B14" s="67" t="str">
        <f>'[1]TIPO 2 BLOCOS - 220V'!E13</f>
        <v xml:space="preserve">SERVIÇOS PRELIMINARES </v>
      </c>
      <c r="C14" s="68"/>
      <c r="D14" s="69"/>
      <c r="E14" s="70">
        <f>F14*$W14</f>
        <v>27666.199765680001</v>
      </c>
      <c r="F14" s="71">
        <v>1</v>
      </c>
      <c r="G14" s="70">
        <f>H14*$W14</f>
        <v>0</v>
      </c>
      <c r="H14" s="71"/>
      <c r="I14" s="70">
        <f t="shared" ref="I14:I37" si="0">J14*$W14</f>
        <v>0</v>
      </c>
      <c r="J14" s="71"/>
      <c r="K14" s="70">
        <f t="shared" ref="K14:K37" si="1">L14*$W14</f>
        <v>0</v>
      </c>
      <c r="L14" s="71"/>
      <c r="M14" s="70">
        <f t="shared" ref="M14:M37" si="2">N14*$W14</f>
        <v>0</v>
      </c>
      <c r="N14" s="71"/>
      <c r="O14" s="70">
        <f t="shared" ref="O14:O37" si="3">P14*$W14</f>
        <v>0</v>
      </c>
      <c r="P14" s="71"/>
      <c r="Q14" s="70">
        <f t="shared" ref="Q14:Q37" si="4">R14*$W14</f>
        <v>0</v>
      </c>
      <c r="R14" s="71"/>
      <c r="S14" s="70">
        <f t="shared" ref="S14:S37" si="5">T14*$W14</f>
        <v>0</v>
      </c>
      <c r="T14" s="71"/>
      <c r="U14" s="70">
        <f t="shared" ref="U14:U37" si="6">V14*$W14</f>
        <v>0</v>
      </c>
      <c r="V14" s="71"/>
      <c r="W14" s="72">
        <f>'[1]TIPO 2 BLOCOS - 220V'!J13</f>
        <v>27666.199765680001</v>
      </c>
      <c r="X14" s="73">
        <f>W14/$W$38</f>
        <v>2.1364812788922584E-2</v>
      </c>
    </row>
    <row r="15" spans="1:24" x14ac:dyDescent="0.25">
      <c r="A15" s="66">
        <v>2</v>
      </c>
      <c r="B15" s="67" t="str">
        <f>'[1]TIPO 2 BLOCOS - 220V'!E24</f>
        <v>MOVIMENTO DE TERRAS PARA FUNDAÇÕES</v>
      </c>
      <c r="C15" s="68"/>
      <c r="D15" s="69"/>
      <c r="E15" s="70">
        <f t="shared" ref="E15:G37" si="7">F15*$W15</f>
        <v>7851.2753771799999</v>
      </c>
      <c r="F15" s="71">
        <v>1</v>
      </c>
      <c r="G15" s="70">
        <f t="shared" si="7"/>
        <v>0</v>
      </c>
      <c r="H15" s="71"/>
      <c r="I15" s="70">
        <f t="shared" si="0"/>
        <v>0</v>
      </c>
      <c r="J15" s="71"/>
      <c r="K15" s="70">
        <f t="shared" si="1"/>
        <v>0</v>
      </c>
      <c r="L15" s="71"/>
      <c r="M15" s="70">
        <f t="shared" si="2"/>
        <v>0</v>
      </c>
      <c r="N15" s="71"/>
      <c r="O15" s="70">
        <f t="shared" si="3"/>
        <v>0</v>
      </c>
      <c r="P15" s="71"/>
      <c r="Q15" s="70">
        <f t="shared" si="4"/>
        <v>0</v>
      </c>
      <c r="R15" s="71"/>
      <c r="S15" s="70">
        <f t="shared" si="5"/>
        <v>0</v>
      </c>
      <c r="T15" s="71"/>
      <c r="U15" s="70">
        <f t="shared" si="6"/>
        <v>0</v>
      </c>
      <c r="V15" s="71"/>
      <c r="W15" s="72">
        <f>'[1]TIPO 2 BLOCOS - 220V'!J24</f>
        <v>7851.2753771799999</v>
      </c>
      <c r="X15" s="73">
        <f t="shared" ref="X15:X38" si="8">W15/$W$38</f>
        <v>6.0630310634788185E-3</v>
      </c>
    </row>
    <row r="16" spans="1:24" x14ac:dyDescent="0.25">
      <c r="A16" s="66">
        <v>3</v>
      </c>
      <c r="B16" s="67" t="str">
        <f>'[1]TIPO 2 BLOCOS - 220V'!E39</f>
        <v>FUNDAÇÕES</v>
      </c>
      <c r="C16" s="68"/>
      <c r="D16" s="69"/>
      <c r="E16" s="70">
        <f t="shared" si="7"/>
        <v>41147.259666710008</v>
      </c>
      <c r="F16" s="71">
        <v>0.5</v>
      </c>
      <c r="G16" s="70">
        <f t="shared" si="7"/>
        <v>41147.259666710008</v>
      </c>
      <c r="H16" s="71">
        <v>0.5</v>
      </c>
      <c r="I16" s="70">
        <f t="shared" si="0"/>
        <v>0</v>
      </c>
      <c r="J16" s="71"/>
      <c r="K16" s="70">
        <f t="shared" si="1"/>
        <v>0</v>
      </c>
      <c r="L16" s="71"/>
      <c r="M16" s="70">
        <f t="shared" si="2"/>
        <v>0</v>
      </c>
      <c r="N16" s="71"/>
      <c r="O16" s="70">
        <f t="shared" si="3"/>
        <v>0</v>
      </c>
      <c r="P16" s="71"/>
      <c r="Q16" s="70">
        <f t="shared" si="4"/>
        <v>0</v>
      </c>
      <c r="R16" s="71"/>
      <c r="S16" s="70">
        <f t="shared" si="5"/>
        <v>0</v>
      </c>
      <c r="T16" s="71"/>
      <c r="U16" s="70">
        <f t="shared" si="6"/>
        <v>0</v>
      </c>
      <c r="V16" s="71"/>
      <c r="W16" s="72">
        <f>'[1]TIPO 2 BLOCOS - 220V'!J39</f>
        <v>82294.519333420016</v>
      </c>
      <c r="X16" s="73">
        <f t="shared" si="8"/>
        <v>6.3550723048488564E-2</v>
      </c>
    </row>
    <row r="17" spans="1:24" x14ac:dyDescent="0.25">
      <c r="A17" s="66">
        <v>4</v>
      </c>
      <c r="B17" s="67" t="str">
        <f>'[1]TIPO 2 BLOCOS - 220V'!E73</f>
        <v xml:space="preserve">SUPERESTRUTURA </v>
      </c>
      <c r="C17" s="68"/>
      <c r="D17" s="69"/>
      <c r="E17" s="70">
        <f t="shared" si="7"/>
        <v>0</v>
      </c>
      <c r="F17" s="71"/>
      <c r="G17" s="70">
        <f t="shared" si="7"/>
        <v>25813.449322207998</v>
      </c>
      <c r="H17" s="71">
        <v>0.4</v>
      </c>
      <c r="I17" s="70">
        <f t="shared" si="0"/>
        <v>25813.449322207998</v>
      </c>
      <c r="J17" s="71">
        <v>0.4</v>
      </c>
      <c r="K17" s="70">
        <f t="shared" si="1"/>
        <v>19360.086991655997</v>
      </c>
      <c r="L17" s="71">
        <v>0.3</v>
      </c>
      <c r="M17" s="70">
        <f t="shared" si="2"/>
        <v>0</v>
      </c>
      <c r="N17" s="71"/>
      <c r="O17" s="70">
        <f t="shared" si="3"/>
        <v>0</v>
      </c>
      <c r="P17" s="71"/>
      <c r="Q17" s="70">
        <f t="shared" si="4"/>
        <v>0</v>
      </c>
      <c r="R17" s="71"/>
      <c r="S17" s="70">
        <f t="shared" si="5"/>
        <v>0</v>
      </c>
      <c r="T17" s="71"/>
      <c r="U17" s="70">
        <f t="shared" si="6"/>
        <v>0</v>
      </c>
      <c r="V17" s="71"/>
      <c r="W17" s="72">
        <f>'[1]TIPO 2 BLOCOS - 220V'!J73</f>
        <v>64533.623305519992</v>
      </c>
      <c r="X17" s="73">
        <f t="shared" si="8"/>
        <v>4.9835134286264633E-2</v>
      </c>
    </row>
    <row r="18" spans="1:24" ht="28.5" customHeight="1" x14ac:dyDescent="0.25">
      <c r="A18" s="74">
        <v>5</v>
      </c>
      <c r="B18" s="67" t="str">
        <f>'[1]TIPO 2 BLOCOS - 220V'!E93</f>
        <v>SISTEMA DE VEDAÇÃO VERTICAL INTERNO E EXTERNO (PAREDES)</v>
      </c>
      <c r="C18" s="68"/>
      <c r="D18" s="69"/>
      <c r="E18" s="75">
        <f t="shared" si="7"/>
        <v>0</v>
      </c>
      <c r="F18" s="76"/>
      <c r="G18" s="75">
        <f t="shared" si="7"/>
        <v>33943.424667679988</v>
      </c>
      <c r="H18" s="76">
        <v>0.4</v>
      </c>
      <c r="I18" s="75">
        <f t="shared" si="0"/>
        <v>33943.424667679988</v>
      </c>
      <c r="J18" s="76">
        <v>0.4</v>
      </c>
      <c r="K18" s="75">
        <f t="shared" si="1"/>
        <v>25457.568500759993</v>
      </c>
      <c r="L18" s="76">
        <v>0.3</v>
      </c>
      <c r="M18" s="75">
        <f t="shared" si="2"/>
        <v>0</v>
      </c>
      <c r="N18" s="76"/>
      <c r="O18" s="75">
        <f t="shared" si="3"/>
        <v>0</v>
      </c>
      <c r="P18" s="76"/>
      <c r="Q18" s="75">
        <f t="shared" si="4"/>
        <v>0</v>
      </c>
      <c r="R18" s="76"/>
      <c r="S18" s="75">
        <f t="shared" si="5"/>
        <v>0</v>
      </c>
      <c r="T18" s="76"/>
      <c r="U18" s="75">
        <f t="shared" si="6"/>
        <v>0</v>
      </c>
      <c r="V18" s="76"/>
      <c r="W18" s="77">
        <f>'[1]TIPO 2 BLOCOS - 220V'!J93</f>
        <v>84858.561669199975</v>
      </c>
      <c r="X18" s="78">
        <f t="shared" si="8"/>
        <v>6.5530766746241573E-2</v>
      </c>
    </row>
    <row r="19" spans="1:24" x14ac:dyDescent="0.25">
      <c r="A19" s="66">
        <v>6</v>
      </c>
      <c r="B19" s="67" t="str">
        <f>'[1]TIPO 2 BLOCOS - 220V'!E116</f>
        <v xml:space="preserve">ESQUADRIAS </v>
      </c>
      <c r="C19" s="68"/>
      <c r="D19" s="69"/>
      <c r="E19" s="70">
        <f t="shared" si="7"/>
        <v>0</v>
      </c>
      <c r="F19" s="71"/>
      <c r="G19" s="70">
        <f t="shared" si="7"/>
        <v>0</v>
      </c>
      <c r="H19" s="71"/>
      <c r="I19" s="70">
        <f t="shared" si="0"/>
        <v>0</v>
      </c>
      <c r="J19" s="71"/>
      <c r="K19" s="70">
        <f t="shared" si="1"/>
        <v>0</v>
      </c>
      <c r="L19" s="71"/>
      <c r="M19" s="70">
        <f t="shared" si="2"/>
        <v>47495.362045037997</v>
      </c>
      <c r="N19" s="71">
        <v>0.3</v>
      </c>
      <c r="O19" s="70">
        <f t="shared" si="3"/>
        <v>79158.936741729995</v>
      </c>
      <c r="P19" s="71">
        <v>0.5</v>
      </c>
      <c r="Q19" s="70">
        <f t="shared" si="4"/>
        <v>31663.574696691998</v>
      </c>
      <c r="R19" s="71">
        <v>0.2</v>
      </c>
      <c r="S19" s="70">
        <f t="shared" si="5"/>
        <v>0</v>
      </c>
      <c r="T19" s="71"/>
      <c r="U19" s="70">
        <f t="shared" si="6"/>
        <v>0</v>
      </c>
      <c r="V19" s="71"/>
      <c r="W19" s="72">
        <f>'[1]TIPO 2 BLOCOS - 220V'!J116</f>
        <v>158317.87348345999</v>
      </c>
      <c r="X19" s="73">
        <f t="shared" si="8"/>
        <v>0.12225863171530951</v>
      </c>
    </row>
    <row r="20" spans="1:24" x14ac:dyDescent="0.25">
      <c r="A20" s="66">
        <v>7</v>
      </c>
      <c r="B20" s="67" t="str">
        <f>'[1]TIPO 2 BLOCOS - 220V'!E163</f>
        <v xml:space="preserve">SISTEMAS DE COBERTURA </v>
      </c>
      <c r="C20" s="68"/>
      <c r="D20" s="69"/>
      <c r="E20" s="70">
        <f t="shared" si="7"/>
        <v>0</v>
      </c>
      <c r="F20" s="71"/>
      <c r="G20" s="70">
        <f t="shared" si="7"/>
        <v>0</v>
      </c>
      <c r="H20" s="71"/>
      <c r="I20" s="70">
        <f t="shared" si="0"/>
        <v>76452.478372952013</v>
      </c>
      <c r="J20" s="71">
        <v>0.4</v>
      </c>
      <c r="K20" s="70">
        <f t="shared" si="1"/>
        <v>76452.478372952013</v>
      </c>
      <c r="L20" s="71">
        <v>0.4</v>
      </c>
      <c r="M20" s="70">
        <f t="shared" si="2"/>
        <v>38226.239186476007</v>
      </c>
      <c r="N20" s="71">
        <v>0.2</v>
      </c>
      <c r="O20" s="70">
        <f t="shared" si="3"/>
        <v>0</v>
      </c>
      <c r="P20" s="71"/>
      <c r="Q20" s="70">
        <f t="shared" si="4"/>
        <v>0</v>
      </c>
      <c r="R20" s="71"/>
      <c r="S20" s="70">
        <f t="shared" si="5"/>
        <v>0</v>
      </c>
      <c r="T20" s="71"/>
      <c r="U20" s="70">
        <f t="shared" si="6"/>
        <v>0</v>
      </c>
      <c r="V20" s="71"/>
      <c r="W20" s="72">
        <f>'[1]TIPO 2 BLOCOS - 220V'!J163</f>
        <v>191131.19593238004</v>
      </c>
      <c r="X20" s="73">
        <f t="shared" si="8"/>
        <v>0.14759823372213746</v>
      </c>
    </row>
    <row r="21" spans="1:24" x14ac:dyDescent="0.25">
      <c r="A21" s="66">
        <v>8</v>
      </c>
      <c r="B21" s="67" t="str">
        <f>'[1]TIPO 2 BLOCOS - 220V'!E172</f>
        <v xml:space="preserve">IMPERMEABILIZAÇÃO </v>
      </c>
      <c r="C21" s="68"/>
      <c r="D21" s="69"/>
      <c r="E21" s="70">
        <f t="shared" si="7"/>
        <v>0</v>
      </c>
      <c r="F21" s="71"/>
      <c r="G21" s="70">
        <f t="shared" si="7"/>
        <v>4374.5111423999997</v>
      </c>
      <c r="H21" s="71">
        <v>1</v>
      </c>
      <c r="I21" s="70">
        <f t="shared" si="0"/>
        <v>0</v>
      </c>
      <c r="J21" s="71"/>
      <c r="K21" s="70">
        <f t="shared" si="1"/>
        <v>0</v>
      </c>
      <c r="L21" s="71"/>
      <c r="M21" s="70">
        <f t="shared" si="2"/>
        <v>0</v>
      </c>
      <c r="N21" s="71"/>
      <c r="O21" s="70">
        <f t="shared" si="3"/>
        <v>0</v>
      </c>
      <c r="P21" s="71"/>
      <c r="Q21" s="70">
        <f t="shared" si="4"/>
        <v>0</v>
      </c>
      <c r="R21" s="71"/>
      <c r="S21" s="70">
        <f t="shared" si="5"/>
        <v>0</v>
      </c>
      <c r="T21" s="71"/>
      <c r="U21" s="70">
        <f t="shared" si="6"/>
        <v>0</v>
      </c>
      <c r="V21" s="71"/>
      <c r="W21" s="72">
        <f>'[1]TIPO 2 BLOCOS - 220V'!J172</f>
        <v>4374.5111423999997</v>
      </c>
      <c r="X21" s="73">
        <f t="shared" si="8"/>
        <v>3.378151404674306E-3</v>
      </c>
    </row>
    <row r="22" spans="1:24" x14ac:dyDescent="0.25">
      <c r="A22" s="66">
        <v>9</v>
      </c>
      <c r="B22" s="67" t="str">
        <f>'[1]TIPO 2 BLOCOS - 220V'!E176</f>
        <v>REVESTIMENTOS INTERNOS E EXTERNOS</v>
      </c>
      <c r="C22" s="68"/>
      <c r="D22" s="69"/>
      <c r="E22" s="70">
        <f t="shared" si="7"/>
        <v>0</v>
      </c>
      <c r="F22" s="71"/>
      <c r="G22" s="70">
        <f t="shared" si="7"/>
        <v>0</v>
      </c>
      <c r="H22" s="71"/>
      <c r="I22" s="70">
        <f t="shared" si="0"/>
        <v>0</v>
      </c>
      <c r="J22" s="71"/>
      <c r="K22" s="70">
        <f t="shared" si="1"/>
        <v>0</v>
      </c>
      <c r="L22" s="71"/>
      <c r="M22" s="70">
        <f t="shared" si="2"/>
        <v>47944.106842688998</v>
      </c>
      <c r="N22" s="71">
        <v>0.3</v>
      </c>
      <c r="O22" s="70">
        <f t="shared" si="3"/>
        <v>47944.106842688998</v>
      </c>
      <c r="P22" s="71">
        <v>0.3</v>
      </c>
      <c r="Q22" s="70">
        <f t="shared" si="4"/>
        <v>31962.737895126003</v>
      </c>
      <c r="R22" s="71">
        <v>0.2</v>
      </c>
      <c r="S22" s="70">
        <f t="shared" si="5"/>
        <v>31962.737895126003</v>
      </c>
      <c r="T22" s="71">
        <v>0.2</v>
      </c>
      <c r="U22" s="70">
        <f t="shared" si="6"/>
        <v>0</v>
      </c>
      <c r="V22" s="71"/>
      <c r="W22" s="72">
        <f>'[1]TIPO 2 BLOCOS - 220V'!J176</f>
        <v>159813.68947563</v>
      </c>
      <c r="X22" s="73">
        <f t="shared" si="8"/>
        <v>0.12341375344905166</v>
      </c>
    </row>
    <row r="23" spans="1:24" s="82" customFormat="1" ht="23.25" customHeight="1" x14ac:dyDescent="0.25">
      <c r="A23" s="74">
        <v>10</v>
      </c>
      <c r="B23" s="79" t="str">
        <f>'[1]TIPO 2 BLOCOS - 220V'!E191</f>
        <v>SISTEMAS DE PISOS INTERNOS E EXTERNOS (PAVIMENTAÇÃO)</v>
      </c>
      <c r="C23" s="80"/>
      <c r="D23" s="81"/>
      <c r="E23" s="75">
        <f t="shared" si="7"/>
        <v>0</v>
      </c>
      <c r="F23" s="76"/>
      <c r="G23" s="75">
        <f t="shared" si="7"/>
        <v>0</v>
      </c>
      <c r="H23" s="76"/>
      <c r="I23" s="75">
        <f t="shared" si="0"/>
        <v>0</v>
      </c>
      <c r="J23" s="76"/>
      <c r="K23" s="75">
        <f t="shared" si="1"/>
        <v>0</v>
      </c>
      <c r="L23" s="76"/>
      <c r="M23" s="75">
        <f t="shared" si="2"/>
        <v>38431.341472202992</v>
      </c>
      <c r="N23" s="76">
        <v>0.3</v>
      </c>
      <c r="O23" s="75">
        <f t="shared" si="3"/>
        <v>51241.788629603994</v>
      </c>
      <c r="P23" s="76">
        <v>0.4</v>
      </c>
      <c r="Q23" s="75">
        <f t="shared" si="4"/>
        <v>38431.341472202992</v>
      </c>
      <c r="R23" s="76">
        <v>0.3</v>
      </c>
      <c r="S23" s="75">
        <f t="shared" si="5"/>
        <v>0</v>
      </c>
      <c r="T23" s="76"/>
      <c r="U23" s="75">
        <f t="shared" si="6"/>
        <v>0</v>
      </c>
      <c r="V23" s="76"/>
      <c r="W23" s="77">
        <f>'[1]TIPO 2 BLOCOS - 220V'!J191</f>
        <v>128104.47157400998</v>
      </c>
      <c r="X23" s="78">
        <f t="shared" si="8"/>
        <v>9.8926779817362018E-2</v>
      </c>
    </row>
    <row r="24" spans="1:24" x14ac:dyDescent="0.25">
      <c r="A24" s="66">
        <v>11</v>
      </c>
      <c r="B24" s="67" t="str">
        <f>'[1]TIPO 2 BLOCOS - 220V'!E216</f>
        <v xml:space="preserve">PINTURA </v>
      </c>
      <c r="C24" s="68"/>
      <c r="D24" s="69"/>
      <c r="E24" s="70">
        <f t="shared" si="7"/>
        <v>0</v>
      </c>
      <c r="F24" s="71"/>
      <c r="G24" s="70">
        <f t="shared" si="7"/>
        <v>0</v>
      </c>
      <c r="H24" s="71"/>
      <c r="I24" s="70">
        <f t="shared" si="0"/>
        <v>0</v>
      </c>
      <c r="J24" s="71"/>
      <c r="K24" s="70">
        <f t="shared" si="1"/>
        <v>0</v>
      </c>
      <c r="L24" s="71"/>
      <c r="M24" s="70">
        <f t="shared" si="2"/>
        <v>0</v>
      </c>
      <c r="N24" s="71"/>
      <c r="O24" s="70">
        <f t="shared" si="3"/>
        <v>0</v>
      </c>
      <c r="P24" s="71"/>
      <c r="Q24" s="70">
        <f t="shared" si="4"/>
        <v>11211.013408808001</v>
      </c>
      <c r="R24" s="71">
        <v>0.2</v>
      </c>
      <c r="S24" s="70">
        <f t="shared" si="5"/>
        <v>22422.026817616003</v>
      </c>
      <c r="T24" s="71">
        <v>0.4</v>
      </c>
      <c r="U24" s="70">
        <f t="shared" si="6"/>
        <v>22422.026817616003</v>
      </c>
      <c r="V24" s="71">
        <v>0.4</v>
      </c>
      <c r="W24" s="72">
        <f>'[1]TIPO 2 BLOCOS - 220V'!J216</f>
        <v>56055.067044039999</v>
      </c>
      <c r="X24" s="73">
        <f t="shared" si="8"/>
        <v>4.3287694855440616E-2</v>
      </c>
    </row>
    <row r="25" spans="1:24" x14ac:dyDescent="0.25">
      <c r="A25" s="66">
        <v>12</v>
      </c>
      <c r="B25" s="67" t="str">
        <f>'[1]TIPO 2 BLOCOS - 220V'!E225</f>
        <v xml:space="preserve">INSTALAÇÃO HIDRÁULICA </v>
      </c>
      <c r="C25" s="68"/>
      <c r="D25" s="69"/>
      <c r="E25" s="70">
        <f t="shared" si="7"/>
        <v>0</v>
      </c>
      <c r="F25" s="71"/>
      <c r="G25" s="70">
        <f t="shared" si="7"/>
        <v>0</v>
      </c>
      <c r="H25" s="71"/>
      <c r="I25" s="70">
        <f t="shared" si="0"/>
        <v>2150.0610374999997</v>
      </c>
      <c r="J25" s="71">
        <v>0.1</v>
      </c>
      <c r="K25" s="70">
        <f t="shared" si="1"/>
        <v>2150.0610374999997</v>
      </c>
      <c r="L25" s="71">
        <v>0.1</v>
      </c>
      <c r="M25" s="70">
        <f t="shared" si="2"/>
        <v>2150.0610374999997</v>
      </c>
      <c r="N25" s="71">
        <v>0.1</v>
      </c>
      <c r="O25" s="70">
        <f t="shared" si="3"/>
        <v>2150.0610374999997</v>
      </c>
      <c r="P25" s="71">
        <v>0.1</v>
      </c>
      <c r="Q25" s="70">
        <f t="shared" si="4"/>
        <v>6450.183112499999</v>
      </c>
      <c r="R25" s="71">
        <v>0.3</v>
      </c>
      <c r="S25" s="70">
        <f t="shared" si="5"/>
        <v>6450.183112499999</v>
      </c>
      <c r="T25" s="71">
        <v>0.3</v>
      </c>
      <c r="U25" s="70">
        <f t="shared" si="6"/>
        <v>0</v>
      </c>
      <c r="V25" s="71"/>
      <c r="W25" s="72">
        <f>'[1]TIPO 2 BLOCOS - 220V'!J225</f>
        <v>21500.610374999997</v>
      </c>
      <c r="X25" s="73">
        <f t="shared" si="8"/>
        <v>1.6603527748660103E-2</v>
      </c>
    </row>
    <row r="26" spans="1:24" x14ac:dyDescent="0.25">
      <c r="A26" s="66">
        <v>13</v>
      </c>
      <c r="B26" s="67" t="str">
        <f>'[1]TIPO 2 BLOCOS - 220V'!E285</f>
        <v>DRENAGEM DE ÁGUAS PLUVIAIS</v>
      </c>
      <c r="C26" s="68"/>
      <c r="D26" s="69"/>
      <c r="E26" s="70">
        <f t="shared" si="7"/>
        <v>0</v>
      </c>
      <c r="F26" s="71"/>
      <c r="G26" s="70">
        <f t="shared" si="7"/>
        <v>0</v>
      </c>
      <c r="H26" s="71"/>
      <c r="I26" s="70">
        <f t="shared" si="0"/>
        <v>0</v>
      </c>
      <c r="J26" s="71"/>
      <c r="K26" s="70">
        <f t="shared" si="1"/>
        <v>0</v>
      </c>
      <c r="L26" s="71"/>
      <c r="M26" s="70">
        <f t="shared" si="2"/>
        <v>0</v>
      </c>
      <c r="N26" s="71"/>
      <c r="O26" s="70">
        <f t="shared" si="3"/>
        <v>0</v>
      </c>
      <c r="P26" s="71"/>
      <c r="Q26" s="70">
        <f t="shared" si="4"/>
        <v>2181.8647809600002</v>
      </c>
      <c r="R26" s="71">
        <v>0.3</v>
      </c>
      <c r="S26" s="70">
        <f t="shared" si="5"/>
        <v>3636.4413016000003</v>
      </c>
      <c r="T26" s="71">
        <v>0.5</v>
      </c>
      <c r="U26" s="70">
        <f t="shared" si="6"/>
        <v>1454.5765206400001</v>
      </c>
      <c r="V26" s="71">
        <v>0.2</v>
      </c>
      <c r="W26" s="72">
        <f>'[1]TIPO 2 BLOCOS - 220V'!J285</f>
        <v>7272.8826032000006</v>
      </c>
      <c r="X26" s="73">
        <f t="shared" si="8"/>
        <v>5.6163758148646764E-3</v>
      </c>
    </row>
    <row r="27" spans="1:24" x14ac:dyDescent="0.25">
      <c r="A27" s="66">
        <v>14</v>
      </c>
      <c r="B27" s="67" t="str">
        <f>'[1]TIPO 2 BLOCOS - 220V'!E296</f>
        <v xml:space="preserve">INSTALAÇÃO SANITÁRIA </v>
      </c>
      <c r="C27" s="68"/>
      <c r="D27" s="69"/>
      <c r="E27" s="70">
        <f t="shared" si="7"/>
        <v>0</v>
      </c>
      <c r="F27" s="71"/>
      <c r="G27" s="70">
        <f t="shared" si="7"/>
        <v>0</v>
      </c>
      <c r="H27" s="71"/>
      <c r="I27" s="70">
        <f t="shared" si="0"/>
        <v>0</v>
      </c>
      <c r="J27" s="71"/>
      <c r="K27" s="70">
        <f t="shared" si="1"/>
        <v>0</v>
      </c>
      <c r="L27" s="71"/>
      <c r="M27" s="70">
        <f t="shared" si="2"/>
        <v>0</v>
      </c>
      <c r="N27" s="71"/>
      <c r="O27" s="70">
        <f t="shared" si="3"/>
        <v>0</v>
      </c>
      <c r="P27" s="71"/>
      <c r="Q27" s="70">
        <f t="shared" si="4"/>
        <v>0</v>
      </c>
      <c r="R27" s="71"/>
      <c r="S27" s="70">
        <f t="shared" si="5"/>
        <v>12177.130836655002</v>
      </c>
      <c r="T27" s="71">
        <v>0.5</v>
      </c>
      <c r="U27" s="70">
        <f t="shared" si="6"/>
        <v>12177.130836655002</v>
      </c>
      <c r="V27" s="71">
        <v>0.5</v>
      </c>
      <c r="W27" s="72">
        <f>'[1]TIPO 2 BLOCOS - 220V'!J296</f>
        <v>24354.261673310004</v>
      </c>
      <c r="X27" s="73">
        <f t="shared" si="8"/>
        <v>1.8807217676067113E-2</v>
      </c>
    </row>
    <row r="28" spans="1:24" x14ac:dyDescent="0.25">
      <c r="A28" s="66">
        <v>15</v>
      </c>
      <c r="B28" s="67" t="str">
        <f>'[1]TIPO 2 BLOCOS - 220V'!E330</f>
        <v xml:space="preserve">LOUÇAS E METAIS </v>
      </c>
      <c r="C28" s="68"/>
      <c r="D28" s="69"/>
      <c r="E28" s="70">
        <f t="shared" si="7"/>
        <v>0</v>
      </c>
      <c r="F28" s="71"/>
      <c r="G28" s="70">
        <f t="shared" si="7"/>
        <v>0</v>
      </c>
      <c r="H28" s="71"/>
      <c r="I28" s="70">
        <f t="shared" si="0"/>
        <v>0</v>
      </c>
      <c r="J28" s="71"/>
      <c r="K28" s="70">
        <f t="shared" si="1"/>
        <v>0</v>
      </c>
      <c r="L28" s="71"/>
      <c r="M28" s="70">
        <f t="shared" si="2"/>
        <v>0</v>
      </c>
      <c r="N28" s="71"/>
      <c r="O28" s="70">
        <f t="shared" si="3"/>
        <v>0</v>
      </c>
      <c r="P28" s="71"/>
      <c r="Q28" s="70">
        <f t="shared" si="4"/>
        <v>0</v>
      </c>
      <c r="R28" s="71"/>
      <c r="S28" s="70">
        <f t="shared" si="5"/>
        <v>10503.37282233</v>
      </c>
      <c r="T28" s="71">
        <v>0.3</v>
      </c>
      <c r="U28" s="70">
        <f t="shared" si="6"/>
        <v>24507.86991877</v>
      </c>
      <c r="V28" s="71">
        <v>0.7</v>
      </c>
      <c r="W28" s="72">
        <f>'[1]TIPO 2 BLOCOS - 220V'!J330</f>
        <v>35011.242741100003</v>
      </c>
      <c r="X28" s="73">
        <f t="shared" si="8"/>
        <v>2.70369133819034E-2</v>
      </c>
    </row>
    <row r="29" spans="1:24" x14ac:dyDescent="0.25">
      <c r="A29" s="66">
        <v>16</v>
      </c>
      <c r="B29" s="67" t="str">
        <f>'[1]TIPO 2 BLOCOS - 220V'!E361</f>
        <v>INSTALAÇÃO DE GÁS COMBUSTÍVEL</v>
      </c>
      <c r="C29" s="68"/>
      <c r="D29" s="69"/>
      <c r="E29" s="70">
        <f t="shared" si="7"/>
        <v>0</v>
      </c>
      <c r="F29" s="71"/>
      <c r="G29" s="70">
        <f t="shared" si="7"/>
        <v>0</v>
      </c>
      <c r="H29" s="71"/>
      <c r="I29" s="70">
        <f t="shared" si="0"/>
        <v>0</v>
      </c>
      <c r="J29" s="71"/>
      <c r="K29" s="70">
        <f t="shared" si="1"/>
        <v>0</v>
      </c>
      <c r="L29" s="71"/>
      <c r="M29" s="70">
        <f t="shared" si="2"/>
        <v>0</v>
      </c>
      <c r="N29" s="71"/>
      <c r="O29" s="70">
        <f t="shared" si="3"/>
        <v>0</v>
      </c>
      <c r="P29" s="71"/>
      <c r="Q29" s="70">
        <f t="shared" si="4"/>
        <v>7797.2304416400002</v>
      </c>
      <c r="R29" s="71">
        <v>1</v>
      </c>
      <c r="S29" s="70">
        <f t="shared" si="5"/>
        <v>0</v>
      </c>
      <c r="T29" s="71"/>
      <c r="U29" s="70">
        <f t="shared" si="6"/>
        <v>0</v>
      </c>
      <c r="V29" s="71"/>
      <c r="W29" s="72">
        <f>'[1]TIPO 2 BLOCOS - 220V'!J361</f>
        <v>7797.2304416400002</v>
      </c>
      <c r="X29" s="73">
        <f t="shared" si="8"/>
        <v>6.0212956628896185E-3</v>
      </c>
    </row>
    <row r="30" spans="1:24" x14ac:dyDescent="0.25">
      <c r="A30" s="66">
        <v>17</v>
      </c>
      <c r="B30" s="67" t="str">
        <f>'[1]TIPO 2 BLOCOS - 220V'!E385</f>
        <v>SISTEMA DE PROTEÇÃO CONTRA INCÊNDIO</v>
      </c>
      <c r="C30" s="68"/>
      <c r="D30" s="69"/>
      <c r="E30" s="70">
        <f t="shared" si="7"/>
        <v>0</v>
      </c>
      <c r="F30" s="71"/>
      <c r="G30" s="70">
        <f t="shared" si="7"/>
        <v>0</v>
      </c>
      <c r="H30" s="71"/>
      <c r="I30" s="70">
        <f t="shared" si="0"/>
        <v>0</v>
      </c>
      <c r="J30" s="71"/>
      <c r="K30" s="70">
        <f t="shared" si="1"/>
        <v>0</v>
      </c>
      <c r="L30" s="71"/>
      <c r="M30" s="70">
        <f t="shared" si="2"/>
        <v>0</v>
      </c>
      <c r="N30" s="71"/>
      <c r="O30" s="70">
        <f t="shared" si="3"/>
        <v>0</v>
      </c>
      <c r="P30" s="71"/>
      <c r="Q30" s="70">
        <f t="shared" si="4"/>
        <v>11533.566786527999</v>
      </c>
      <c r="R30" s="71">
        <v>0.4</v>
      </c>
      <c r="S30" s="70">
        <f t="shared" si="5"/>
        <v>11533.566786527999</v>
      </c>
      <c r="T30" s="71">
        <v>0.4</v>
      </c>
      <c r="U30" s="70">
        <f t="shared" si="6"/>
        <v>5766.7833932639996</v>
      </c>
      <c r="V30" s="71">
        <v>0.2</v>
      </c>
      <c r="W30" s="72">
        <f>'[1]TIPO 2 BLOCOS - 220V'!J385</f>
        <v>28833.916966319997</v>
      </c>
      <c r="X30" s="73">
        <f t="shared" si="8"/>
        <v>2.2266565092938922E-2</v>
      </c>
    </row>
    <row r="31" spans="1:24" x14ac:dyDescent="0.25">
      <c r="A31" s="66">
        <v>18</v>
      </c>
      <c r="B31" s="67" t="str">
        <f>'[1]TIPO 2 BLOCOS - 220V'!E419</f>
        <v>INSTALAÇÕES ELÉTRICAS - 220V</v>
      </c>
      <c r="C31" s="68"/>
      <c r="D31" s="69"/>
      <c r="E31" s="70">
        <f t="shared" si="7"/>
        <v>0</v>
      </c>
      <c r="F31" s="71"/>
      <c r="G31" s="70">
        <f t="shared" si="7"/>
        <v>0</v>
      </c>
      <c r="H31" s="71"/>
      <c r="I31" s="70">
        <f t="shared" si="0"/>
        <v>0</v>
      </c>
      <c r="J31" s="71"/>
      <c r="K31" s="70">
        <f t="shared" si="1"/>
        <v>9236.3462044099997</v>
      </c>
      <c r="L31" s="71">
        <v>0.1</v>
      </c>
      <c r="M31" s="70">
        <f t="shared" si="2"/>
        <v>9236.3462044099997</v>
      </c>
      <c r="N31" s="71">
        <v>0.1</v>
      </c>
      <c r="O31" s="70">
        <f t="shared" si="3"/>
        <v>9236.3462044099997</v>
      </c>
      <c r="P31" s="71">
        <v>0.1</v>
      </c>
      <c r="Q31" s="70">
        <f t="shared" si="4"/>
        <v>18472.692408819999</v>
      </c>
      <c r="R31" s="71">
        <v>0.2</v>
      </c>
      <c r="S31" s="70">
        <f t="shared" si="5"/>
        <v>36945.384817639999</v>
      </c>
      <c r="T31" s="71">
        <v>0.4</v>
      </c>
      <c r="U31" s="70">
        <f t="shared" si="6"/>
        <v>9236.3462044099997</v>
      </c>
      <c r="V31" s="71">
        <v>0.1</v>
      </c>
      <c r="W31" s="72">
        <f>'[1]TIPO 2 BLOCOS - 220V'!J419</f>
        <v>92363.462044100001</v>
      </c>
      <c r="X31" s="73">
        <f t="shared" si="8"/>
        <v>7.1326314847074607E-2</v>
      </c>
    </row>
    <row r="32" spans="1:24" x14ac:dyDescent="0.25">
      <c r="A32" s="66">
        <v>19</v>
      </c>
      <c r="B32" s="67" t="str">
        <f>'[1]TIPO 2 BLOCOS - 220V'!E476</f>
        <v>INSTALAÇÕES DE CLIMATIZAÇÃO</v>
      </c>
      <c r="C32" s="68"/>
      <c r="D32" s="69"/>
      <c r="E32" s="70">
        <f t="shared" si="7"/>
        <v>0</v>
      </c>
      <c r="F32" s="71"/>
      <c r="G32" s="70">
        <f t="shared" si="7"/>
        <v>0</v>
      </c>
      <c r="H32" s="71"/>
      <c r="I32" s="70">
        <f t="shared" si="0"/>
        <v>0</v>
      </c>
      <c r="J32" s="71"/>
      <c r="K32" s="70">
        <f t="shared" si="1"/>
        <v>0</v>
      </c>
      <c r="L32" s="71"/>
      <c r="M32" s="70">
        <f t="shared" si="2"/>
        <v>0</v>
      </c>
      <c r="N32" s="71"/>
      <c r="O32" s="70">
        <f t="shared" si="3"/>
        <v>0</v>
      </c>
      <c r="P32" s="71"/>
      <c r="Q32" s="70">
        <f t="shared" si="4"/>
        <v>438.46914499999991</v>
      </c>
      <c r="R32" s="71">
        <v>0.5</v>
      </c>
      <c r="S32" s="70">
        <f t="shared" si="5"/>
        <v>438.46914499999991</v>
      </c>
      <c r="T32" s="71">
        <v>0.5</v>
      </c>
      <c r="U32" s="70">
        <f t="shared" si="6"/>
        <v>0</v>
      </c>
      <c r="V32" s="71"/>
      <c r="W32" s="72">
        <f>'[1]TIPO 2 BLOCOS - 220V'!J476</f>
        <v>876.93828999999982</v>
      </c>
      <c r="X32" s="73">
        <f t="shared" si="8"/>
        <v>6.7720259927167483E-4</v>
      </c>
    </row>
    <row r="33" spans="1:24" x14ac:dyDescent="0.25">
      <c r="A33" s="66">
        <v>20</v>
      </c>
      <c r="B33" s="67" t="str">
        <f>'[1]TIPO 2 BLOCOS - 220V'!E483</f>
        <v>INSTALAÇÕES DE REDE ESTRUTURADA</v>
      </c>
      <c r="C33" s="68"/>
      <c r="D33" s="69"/>
      <c r="E33" s="70">
        <f t="shared" si="7"/>
        <v>0</v>
      </c>
      <c r="F33" s="71"/>
      <c r="G33" s="70">
        <f t="shared" si="7"/>
        <v>0</v>
      </c>
      <c r="H33" s="71"/>
      <c r="I33" s="70">
        <f t="shared" si="0"/>
        <v>0</v>
      </c>
      <c r="J33" s="71"/>
      <c r="K33" s="70">
        <f t="shared" si="1"/>
        <v>0</v>
      </c>
      <c r="L33" s="71"/>
      <c r="M33" s="70">
        <f t="shared" si="2"/>
        <v>0</v>
      </c>
      <c r="N33" s="71"/>
      <c r="O33" s="70">
        <f t="shared" si="3"/>
        <v>0</v>
      </c>
      <c r="P33" s="71"/>
      <c r="Q33" s="70">
        <f t="shared" si="4"/>
        <v>0</v>
      </c>
      <c r="R33" s="71"/>
      <c r="S33" s="70">
        <f t="shared" si="5"/>
        <v>12865.847773849999</v>
      </c>
      <c r="T33" s="71">
        <v>0.5</v>
      </c>
      <c r="U33" s="70">
        <f t="shared" si="6"/>
        <v>12865.847773849999</v>
      </c>
      <c r="V33" s="71">
        <v>0.5</v>
      </c>
      <c r="W33" s="72">
        <f>'[1]TIPO 2 BLOCOS - 220V'!J483</f>
        <v>25731.695547699997</v>
      </c>
      <c r="X33" s="73">
        <f t="shared" si="8"/>
        <v>1.9870920573635601E-2</v>
      </c>
    </row>
    <row r="34" spans="1:24" x14ac:dyDescent="0.25">
      <c r="A34" s="66">
        <v>21</v>
      </c>
      <c r="B34" s="67" t="str">
        <f>'[1]TIPO 2 BLOCOS - 220V'!E516</f>
        <v>SISTEMA DE EXAUSTÃO MECÂNICA</v>
      </c>
      <c r="C34" s="68"/>
      <c r="D34" s="69"/>
      <c r="E34" s="70">
        <f t="shared" si="7"/>
        <v>0</v>
      </c>
      <c r="F34" s="71"/>
      <c r="G34" s="70">
        <f t="shared" si="7"/>
        <v>0</v>
      </c>
      <c r="H34" s="71"/>
      <c r="I34" s="70">
        <f t="shared" si="0"/>
        <v>0</v>
      </c>
      <c r="J34" s="71"/>
      <c r="K34" s="70">
        <f t="shared" si="1"/>
        <v>0</v>
      </c>
      <c r="L34" s="71"/>
      <c r="M34" s="70">
        <f t="shared" si="2"/>
        <v>0</v>
      </c>
      <c r="N34" s="71"/>
      <c r="O34" s="70">
        <f t="shared" si="3"/>
        <v>0</v>
      </c>
      <c r="P34" s="71"/>
      <c r="Q34" s="70">
        <f t="shared" si="4"/>
        <v>0</v>
      </c>
      <c r="R34" s="71"/>
      <c r="S34" s="70">
        <f t="shared" si="5"/>
        <v>1565.4252600000002</v>
      </c>
      <c r="T34" s="71">
        <v>0.5</v>
      </c>
      <c r="U34" s="70">
        <f t="shared" si="6"/>
        <v>1565.4252600000002</v>
      </c>
      <c r="V34" s="71">
        <v>0.5</v>
      </c>
      <c r="W34" s="72">
        <f>'[1]TIPO 2 BLOCOS - 220V'!J516</f>
        <v>3130.8505200000004</v>
      </c>
      <c r="X34" s="73">
        <f t="shared" si="8"/>
        <v>2.4177529185948482E-3</v>
      </c>
    </row>
    <row r="35" spans="1:24" s="82" customFormat="1" ht="23.25" customHeight="1" x14ac:dyDescent="0.25">
      <c r="A35" s="74">
        <v>22</v>
      </c>
      <c r="B35" s="79" t="str">
        <f>'[1]TIPO 2 BLOCOS - 220V'!E522</f>
        <v>SISTEMA DE PROTEÇÃO CONTRA DESCARGAS ATMOSFÉRICAS (SPDA)</v>
      </c>
      <c r="C35" s="80"/>
      <c r="D35" s="81"/>
      <c r="E35" s="75">
        <f t="shared" si="7"/>
        <v>0</v>
      </c>
      <c r="F35" s="76"/>
      <c r="G35" s="75">
        <f t="shared" si="7"/>
        <v>0</v>
      </c>
      <c r="H35" s="76"/>
      <c r="I35" s="75">
        <f t="shared" si="0"/>
        <v>0</v>
      </c>
      <c r="J35" s="76"/>
      <c r="K35" s="75">
        <f t="shared" si="1"/>
        <v>0</v>
      </c>
      <c r="L35" s="76"/>
      <c r="M35" s="75">
        <f t="shared" si="2"/>
        <v>0</v>
      </c>
      <c r="N35" s="76"/>
      <c r="O35" s="75">
        <f t="shared" si="3"/>
        <v>0</v>
      </c>
      <c r="P35" s="76"/>
      <c r="Q35" s="75">
        <f t="shared" si="4"/>
        <v>10479.084128799999</v>
      </c>
      <c r="R35" s="76">
        <v>0.4</v>
      </c>
      <c r="S35" s="75">
        <f t="shared" si="5"/>
        <v>10479.084128799999</v>
      </c>
      <c r="T35" s="76">
        <v>0.4</v>
      </c>
      <c r="U35" s="75">
        <f t="shared" si="6"/>
        <v>5239.5420643999996</v>
      </c>
      <c r="V35" s="76">
        <v>0.2</v>
      </c>
      <c r="W35" s="77">
        <f>'[1]TIPO 2 BLOCOS - 220V'!J522</f>
        <v>26197.710321999995</v>
      </c>
      <c r="X35" s="78">
        <f t="shared" si="8"/>
        <v>2.0230793577304951E-2</v>
      </c>
    </row>
    <row r="36" spans="1:24" x14ac:dyDescent="0.25">
      <c r="A36" s="66">
        <v>23</v>
      </c>
      <c r="B36" s="67" t="str">
        <f>'[1]TIPO 2 BLOCOS - 220V'!E537</f>
        <v>SERVIÇOS COMPLEMENTARES</v>
      </c>
      <c r="C36" s="68"/>
      <c r="D36" s="69"/>
      <c r="E36" s="70">
        <f t="shared" si="7"/>
        <v>0</v>
      </c>
      <c r="F36" s="71"/>
      <c r="G36" s="70">
        <f t="shared" si="7"/>
        <v>0</v>
      </c>
      <c r="H36" s="71"/>
      <c r="I36" s="70">
        <f t="shared" si="0"/>
        <v>0</v>
      </c>
      <c r="J36" s="71"/>
      <c r="K36" s="70">
        <f t="shared" si="1"/>
        <v>0</v>
      </c>
      <c r="L36" s="71"/>
      <c r="M36" s="70">
        <f t="shared" si="2"/>
        <v>0</v>
      </c>
      <c r="N36" s="71"/>
      <c r="O36" s="70">
        <f t="shared" si="3"/>
        <v>0</v>
      </c>
      <c r="P36" s="71"/>
      <c r="Q36" s="70">
        <f t="shared" si="4"/>
        <v>21954.925914219999</v>
      </c>
      <c r="R36" s="71">
        <v>0.4</v>
      </c>
      <c r="S36" s="70">
        <f t="shared" si="5"/>
        <v>21954.925914219999</v>
      </c>
      <c r="T36" s="71">
        <v>0.4</v>
      </c>
      <c r="U36" s="70">
        <f t="shared" si="6"/>
        <v>10977.462957109999</v>
      </c>
      <c r="V36" s="71">
        <v>0.2</v>
      </c>
      <c r="W36" s="72">
        <f>'[1]TIPO 2 BLOCOS - 220V'!J537</f>
        <v>54887.314785549992</v>
      </c>
      <c r="X36" s="73">
        <f t="shared" si="8"/>
        <v>4.2385915478519123E-2</v>
      </c>
    </row>
    <row r="37" spans="1:24" x14ac:dyDescent="0.25">
      <c r="A37" s="66">
        <v>24</v>
      </c>
      <c r="B37" s="67" t="str">
        <f>'[1]TIPO 2 BLOCOS - 220V'!E556</f>
        <v>SERVIÇOS FINAIS</v>
      </c>
      <c r="C37" s="68"/>
      <c r="D37" s="69"/>
      <c r="E37" s="70">
        <f t="shared" si="7"/>
        <v>0</v>
      </c>
      <c r="F37" s="71"/>
      <c r="G37" s="70">
        <f t="shared" si="7"/>
        <v>0</v>
      </c>
      <c r="H37" s="71"/>
      <c r="I37" s="70">
        <f t="shared" si="0"/>
        <v>0</v>
      </c>
      <c r="J37" s="71"/>
      <c r="K37" s="70">
        <f t="shared" si="1"/>
        <v>0</v>
      </c>
      <c r="L37" s="71"/>
      <c r="M37" s="70">
        <f t="shared" si="2"/>
        <v>0</v>
      </c>
      <c r="N37" s="71"/>
      <c r="O37" s="70">
        <f t="shared" si="3"/>
        <v>0</v>
      </c>
      <c r="P37" s="71"/>
      <c r="Q37" s="70">
        <f t="shared" si="4"/>
        <v>0</v>
      </c>
      <c r="R37" s="71"/>
      <c r="S37" s="70">
        <f t="shared" si="5"/>
        <v>0</v>
      </c>
      <c r="T37" s="71"/>
      <c r="U37" s="70">
        <f t="shared" si="6"/>
        <v>1983.1934211300002</v>
      </c>
      <c r="V37" s="71">
        <v>1</v>
      </c>
      <c r="W37" s="72">
        <f>'[1]TIPO 2 BLOCOS - 220V'!J556</f>
        <v>1983.1934211300002</v>
      </c>
      <c r="X37" s="73">
        <f t="shared" si="8"/>
        <v>1.5314917309035756E-3</v>
      </c>
    </row>
    <row r="38" spans="1:24" x14ac:dyDescent="0.25">
      <c r="A38" s="83" t="s">
        <v>22</v>
      </c>
      <c r="B38" s="84"/>
      <c r="C38" s="84"/>
      <c r="D38" s="85"/>
      <c r="E38" s="86">
        <f>SUM(E14:E37)</f>
        <v>76664.734809570014</v>
      </c>
      <c r="F38" s="87">
        <f>E38/$W$38</f>
        <v>5.9203205376645689E-2</v>
      </c>
      <c r="G38" s="86">
        <f>SUM(G14:G37)</f>
        <v>105278.64479899799</v>
      </c>
      <c r="H38" s="87">
        <f>G38/$W$38</f>
        <v>8.129987334192107E-2</v>
      </c>
      <c r="I38" s="86">
        <f>SUM(I14:I37)</f>
        <v>138359.41340034001</v>
      </c>
      <c r="J38" s="87">
        <f>I38/$W$38</f>
        <v>0.10684600667672348</v>
      </c>
      <c r="K38" s="86">
        <f>SUM(K14:K37)</f>
        <v>132656.541107278</v>
      </c>
      <c r="L38" s="87">
        <f>K38/$W$38</f>
        <v>0.1024420480581803</v>
      </c>
      <c r="M38" s="86">
        <f>SUM(M14:M37)</f>
        <v>183483.45678831599</v>
      </c>
      <c r="N38" s="87">
        <f>M38/$W$38</f>
        <v>0.1416923804985179</v>
      </c>
      <c r="O38" s="86">
        <f>SUM(O14:O37)</f>
        <v>189731.23945593298</v>
      </c>
      <c r="P38" s="87">
        <f>O38/$W$38</f>
        <v>0.14651713807888853</v>
      </c>
      <c r="Q38" s="86">
        <f>SUM(Q14:Q37)</f>
        <v>192576.68419129698</v>
      </c>
      <c r="R38" s="87">
        <f>Q38/$W$38</f>
        <v>0.14871449060967198</v>
      </c>
      <c r="S38" s="86">
        <f>SUM(S14:S37)</f>
        <v>182934.59661186498</v>
      </c>
      <c r="T38" s="87">
        <f>S38/$W$38</f>
        <v>0.14126853136070761</v>
      </c>
      <c r="U38" s="86">
        <f>SUM(U14:U37)</f>
        <v>108196.20516784499</v>
      </c>
      <c r="V38" s="87">
        <f>U38/$W$38</f>
        <v>8.3552916101993974E-2</v>
      </c>
      <c r="W38" s="72">
        <f>SUM(W14:W37)</f>
        <v>1294942.29783397</v>
      </c>
      <c r="X38" s="73">
        <f t="shared" si="8"/>
        <v>1</v>
      </c>
    </row>
    <row r="39" spans="1:24" ht="15.75" thickBot="1" x14ac:dyDescent="0.3">
      <c r="A39" s="88" t="s">
        <v>23</v>
      </c>
      <c r="B39" s="89"/>
      <c r="C39" s="89"/>
      <c r="D39" s="54"/>
      <c r="E39" s="90">
        <f>E38</f>
        <v>76664.734809570014</v>
      </c>
      <c r="F39" s="91">
        <f>F38</f>
        <v>5.9203205376645689E-2</v>
      </c>
      <c r="G39" s="90">
        <f>G38+E39</f>
        <v>181943.37960856801</v>
      </c>
      <c r="H39" s="91">
        <f>F39+H38</f>
        <v>0.14050307871856677</v>
      </c>
      <c r="I39" s="90">
        <f>I38+G39</f>
        <v>320302.79300890805</v>
      </c>
      <c r="J39" s="91">
        <f>H39+J38</f>
        <v>0.24734908539529024</v>
      </c>
      <c r="K39" s="90">
        <f>K38+I39</f>
        <v>452959.33411618602</v>
      </c>
      <c r="L39" s="91">
        <f>J39+L38</f>
        <v>0.34979113345347057</v>
      </c>
      <c r="M39" s="90">
        <f>M38+K39</f>
        <v>636442.79090450204</v>
      </c>
      <c r="N39" s="91">
        <f>L39+N38</f>
        <v>0.49148351395198847</v>
      </c>
      <c r="O39" s="90">
        <f>O38+M39</f>
        <v>826174.03036043502</v>
      </c>
      <c r="P39" s="91">
        <f>N39+P38</f>
        <v>0.63800065203087697</v>
      </c>
      <c r="Q39" s="90">
        <f>Q38+O39</f>
        <v>1018750.7145517319</v>
      </c>
      <c r="R39" s="91">
        <f>P39+R38</f>
        <v>0.78671514264054898</v>
      </c>
      <c r="S39" s="90">
        <f>S38+Q39</f>
        <v>1201685.3111635968</v>
      </c>
      <c r="T39" s="91">
        <f>R39+T38</f>
        <v>0.92798367400125659</v>
      </c>
      <c r="U39" s="90">
        <f>U38+S39</f>
        <v>1309881.5163314417</v>
      </c>
      <c r="V39" s="91">
        <f>T39+V38</f>
        <v>1.0115365901032505</v>
      </c>
      <c r="W39" s="92"/>
      <c r="X39" s="93"/>
    </row>
    <row r="40" spans="1:24" ht="15.75" thickBot="1" x14ac:dyDescent="0.3">
      <c r="A40" s="94" t="s">
        <v>24</v>
      </c>
      <c r="B40" s="95"/>
      <c r="C40" s="95"/>
      <c r="D40" s="96"/>
      <c r="E40" s="97" t="s">
        <v>25</v>
      </c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100"/>
    </row>
    <row r="41" spans="1:24" x14ac:dyDescent="0.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</row>
    <row r="42" spans="1:24" x14ac:dyDescent="0.25">
      <c r="A42" s="102" t="s">
        <v>26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</row>
    <row r="43" spans="1:24" x14ac:dyDescent="0.25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</row>
    <row r="44" spans="1:24" x14ac:dyDescent="0.25">
      <c r="A44" s="102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</sheetData>
  <mergeCells count="54">
    <mergeCell ref="A43:X43"/>
    <mergeCell ref="A44:X44"/>
    <mergeCell ref="A39:D39"/>
    <mergeCell ref="A40:D40"/>
    <mergeCell ref="E40:V40"/>
    <mergeCell ref="W40:X40"/>
    <mergeCell ref="A41:X41"/>
    <mergeCell ref="A42:X42"/>
    <mergeCell ref="B33:D33"/>
    <mergeCell ref="B34:D34"/>
    <mergeCell ref="B35:D35"/>
    <mergeCell ref="B36:D36"/>
    <mergeCell ref="B37:D37"/>
    <mergeCell ref="A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M12:N12"/>
    <mergeCell ref="O12:P12"/>
    <mergeCell ref="Q12:R12"/>
    <mergeCell ref="S12:T12"/>
    <mergeCell ref="U12:V12"/>
    <mergeCell ref="B14:D14"/>
    <mergeCell ref="W10:X10"/>
    <mergeCell ref="A11:A13"/>
    <mergeCell ref="B11:D13"/>
    <mergeCell ref="E11:N11"/>
    <mergeCell ref="O11:V11"/>
    <mergeCell ref="W11:X12"/>
    <mergeCell ref="E12:F12"/>
    <mergeCell ref="G12:H12"/>
    <mergeCell ref="I12:J12"/>
    <mergeCell ref="K12:L12"/>
    <mergeCell ref="B1:N3"/>
    <mergeCell ref="F6:G6"/>
    <mergeCell ref="B9:E9"/>
    <mergeCell ref="L9:N9"/>
    <mergeCell ref="A10:G10"/>
    <mergeCell ref="H10:V1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2015-09-18T14:33:22Z</dcterms:created>
  <dcterms:modified xsi:type="dcterms:W3CDTF">2015-09-18T14:33:59Z</dcterms:modified>
</cp:coreProperties>
</file>